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https://d.docs.live.net/fec0d07f7a49177c/デスクトップ/"/>
    </mc:Choice>
  </mc:AlternateContent>
  <xr:revisionPtr revIDLastSave="35" documentId="11_52522811822A3989587029CA58620C439C474801" xr6:coauthVersionLast="47" xr6:coauthVersionMax="47" xr10:uidLastSave="{E7947F62-42D9-4E87-AB70-84351B56C753}"/>
  <bookViews>
    <workbookView xWindow="1932" yWindow="660" windowWidth="19752" windowHeight="11184" firstSheet="1" activeTab="5" xr2:uid="{00000000-000D-0000-FFFF-FFFF00000000}"/>
  </bookViews>
  <sheets>
    <sheet name="書き出しの概要" sheetId="1" state="hidden" r:id="rId1"/>
    <sheet name="SUM Order" sheetId="2" r:id="rId2"/>
    <sheet name="CZ holds" sheetId="3" r:id="rId3"/>
    <sheet name="CZ（Fiberglass VOL）" sheetId="4" r:id="rId4"/>
    <sheet name="CG holds" sheetId="5" r:id="rId5"/>
    <sheet name="CG WoodsVOL" sheetId="6" r:id="rId6"/>
    <sheet name="PentaFai holds" sheetId="7" r:id="rId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8" i="2" l="1"/>
  <c r="V64" i="7"/>
  <c r="U64" i="7"/>
  <c r="T64" i="7"/>
  <c r="S64" i="7"/>
  <c r="R64" i="7"/>
  <c r="Q64" i="7"/>
  <c r="P64" i="7"/>
  <c r="O64" i="7"/>
  <c r="N64" i="7"/>
  <c r="M64" i="7"/>
  <c r="L64" i="7"/>
  <c r="K64" i="7"/>
  <c r="J64" i="7"/>
  <c r="W63" i="7"/>
  <c r="Y63" i="7" s="1"/>
  <c r="I63" i="7"/>
  <c r="W62" i="7"/>
  <c r="I62" i="7"/>
  <c r="W61" i="7"/>
  <c r="I61" i="7"/>
  <c r="W60" i="7"/>
  <c r="I60" i="7"/>
  <c r="W59" i="7"/>
  <c r="I59" i="7"/>
  <c r="W58" i="7"/>
  <c r="I58" i="7"/>
  <c r="W57" i="7"/>
  <c r="I57" i="7"/>
  <c r="W56" i="7"/>
  <c r="I56" i="7"/>
  <c r="W55" i="7"/>
  <c r="I55" i="7"/>
  <c r="W54" i="7"/>
  <c r="Y54" i="7" s="1"/>
  <c r="I54" i="7"/>
  <c r="W53" i="7"/>
  <c r="Y53" i="7" s="1"/>
  <c r="I53" i="7"/>
  <c r="Y52" i="7"/>
  <c r="W52" i="7"/>
  <c r="I52" i="7"/>
  <c r="W51" i="7"/>
  <c r="Y51" i="7" s="1"/>
  <c r="I51" i="7"/>
  <c r="W50" i="7"/>
  <c r="Y50" i="7" s="1"/>
  <c r="I50" i="7"/>
  <c r="W49" i="7"/>
  <c r="Y49" i="7" s="1"/>
  <c r="I49" i="7"/>
  <c r="Y48" i="7"/>
  <c r="W48" i="7"/>
  <c r="I48" i="7"/>
  <c r="W47" i="7"/>
  <c r="Y47" i="7" s="1"/>
  <c r="I47" i="7"/>
  <c r="W46" i="7"/>
  <c r="Y46" i="7" s="1"/>
  <c r="I46" i="7"/>
  <c r="W45" i="7"/>
  <c r="Y45" i="7" s="1"/>
  <c r="I45" i="7"/>
  <c r="Y44" i="7"/>
  <c r="W44" i="7"/>
  <c r="I44" i="7"/>
  <c r="W43" i="7"/>
  <c r="Y43" i="7" s="1"/>
  <c r="I43" i="7"/>
  <c r="Y42" i="7"/>
  <c r="W42" i="7"/>
  <c r="I42" i="7"/>
  <c r="W41" i="7"/>
  <c r="Y41" i="7" s="1"/>
  <c r="I41" i="7"/>
  <c r="Y40" i="7"/>
  <c r="W40" i="7"/>
  <c r="I40" i="7"/>
  <c r="Y39" i="7"/>
  <c r="W39" i="7"/>
  <c r="I39" i="7"/>
  <c r="Y38" i="7"/>
  <c r="X38" i="7"/>
  <c r="W38" i="7"/>
  <c r="I38" i="7"/>
  <c r="Y37" i="7"/>
  <c r="X37" i="7"/>
  <c r="W37" i="7"/>
  <c r="I37" i="7"/>
  <c r="Y36" i="7"/>
  <c r="X36" i="7"/>
  <c r="W36" i="7"/>
  <c r="I36" i="7"/>
  <c r="Y35" i="7"/>
  <c r="X35" i="7"/>
  <c r="W35" i="7"/>
  <c r="I35" i="7"/>
  <c r="Y34" i="7"/>
  <c r="X34" i="7"/>
  <c r="W34" i="7"/>
  <c r="I34" i="7"/>
  <c r="Y33" i="7"/>
  <c r="X33" i="7"/>
  <c r="W33" i="7"/>
  <c r="I33" i="7"/>
  <c r="Y32" i="7"/>
  <c r="X32" i="7"/>
  <c r="W32" i="7"/>
  <c r="I32" i="7"/>
  <c r="Y31" i="7"/>
  <c r="X31" i="7"/>
  <c r="W31" i="7"/>
  <c r="I31" i="7"/>
  <c r="Y30" i="7"/>
  <c r="X30" i="7"/>
  <c r="W30" i="7"/>
  <c r="I30" i="7"/>
  <c r="Y29" i="7"/>
  <c r="X29" i="7"/>
  <c r="W29" i="7"/>
  <c r="I29" i="7"/>
  <c r="Y28" i="7"/>
  <c r="X28" i="7"/>
  <c r="W28" i="7"/>
  <c r="I28" i="7"/>
  <c r="Y27" i="7"/>
  <c r="X27" i="7"/>
  <c r="W27" i="7"/>
  <c r="I27" i="7"/>
  <c r="Y26" i="7"/>
  <c r="X26" i="7"/>
  <c r="W26" i="7"/>
  <c r="I26" i="7"/>
  <c r="Y25" i="7"/>
  <c r="X25" i="7"/>
  <c r="W25" i="7"/>
  <c r="I25" i="7"/>
  <c r="Y24" i="7"/>
  <c r="X24" i="7"/>
  <c r="W24" i="7"/>
  <c r="I24" i="7"/>
  <c r="Y23" i="7"/>
  <c r="X23" i="7"/>
  <c r="W23" i="7"/>
  <c r="I23" i="7"/>
  <c r="Y22" i="7"/>
  <c r="X22" i="7"/>
  <c r="W22" i="7"/>
  <c r="I22" i="7"/>
  <c r="Y21" i="7"/>
  <c r="X21" i="7"/>
  <c r="W21" i="7"/>
  <c r="I21" i="7"/>
  <c r="Y20" i="7"/>
  <c r="X20" i="7"/>
  <c r="W20" i="7"/>
  <c r="I20" i="7"/>
  <c r="Y19" i="7"/>
  <c r="X19" i="7"/>
  <c r="W19" i="7"/>
  <c r="I19" i="7"/>
  <c r="Y18" i="7"/>
  <c r="X18" i="7"/>
  <c r="W18" i="7"/>
  <c r="I18" i="7"/>
  <c r="Y17" i="7"/>
  <c r="X17" i="7"/>
  <c r="W17" i="7"/>
  <c r="I17" i="7"/>
  <c r="Y16" i="7"/>
  <c r="X16" i="7"/>
  <c r="W16" i="7"/>
  <c r="I16" i="7"/>
  <c r="Y15" i="7"/>
  <c r="X15" i="7"/>
  <c r="W15" i="7"/>
  <c r="I15" i="7"/>
  <c r="Y14" i="7"/>
  <c r="X14" i="7"/>
  <c r="W14" i="7"/>
  <c r="I14" i="7"/>
  <c r="Y13" i="7"/>
  <c r="X13" i="7"/>
  <c r="W13" i="7"/>
  <c r="I13" i="7"/>
  <c r="Y12" i="7"/>
  <c r="X12" i="7"/>
  <c r="W12" i="7"/>
  <c r="I12" i="7"/>
  <c r="Y11" i="7"/>
  <c r="X11" i="7"/>
  <c r="W11" i="7"/>
  <c r="I11" i="7"/>
  <c r="Y10" i="7"/>
  <c r="X10" i="7"/>
  <c r="W10" i="7"/>
  <c r="I10" i="7"/>
  <c r="Y9" i="7"/>
  <c r="X9" i="7"/>
  <c r="W9" i="7"/>
  <c r="I9" i="7"/>
  <c r="Y8" i="7"/>
  <c r="X8" i="7"/>
  <c r="W8" i="7"/>
  <c r="I8" i="7"/>
  <c r="Y7" i="7"/>
  <c r="X7" i="7"/>
  <c r="W7" i="7"/>
  <c r="I7" i="7"/>
  <c r="Y6" i="7"/>
  <c r="X6" i="7"/>
  <c r="W6" i="7"/>
  <c r="I6" i="7"/>
  <c r="Y5" i="7"/>
  <c r="X5" i="7"/>
  <c r="W5" i="7"/>
  <c r="I5" i="7"/>
  <c r="Y4" i="7"/>
  <c r="X4" i="7"/>
  <c r="W4" i="7"/>
  <c r="I4" i="7"/>
  <c r="Y3" i="7"/>
  <c r="X3" i="7"/>
  <c r="W3" i="7"/>
  <c r="I3" i="7"/>
  <c r="U93" i="6"/>
  <c r="T93" i="6"/>
  <c r="S93" i="6"/>
  <c r="R93" i="6"/>
  <c r="Q93" i="6"/>
  <c r="P93" i="6"/>
  <c r="O93" i="6"/>
  <c r="N93" i="6"/>
  <c r="M93" i="6"/>
  <c r="L93" i="6"/>
  <c r="C10" i="2" s="1"/>
  <c r="K93" i="6"/>
  <c r="J93" i="6"/>
  <c r="V92" i="6"/>
  <c r="X92" i="6" s="1"/>
  <c r="I92" i="6"/>
  <c r="V91" i="6"/>
  <c r="I91" i="6"/>
  <c r="W90" i="6"/>
  <c r="V90" i="6"/>
  <c r="X90" i="6" s="1"/>
  <c r="I90" i="6"/>
  <c r="V89" i="6"/>
  <c r="X89" i="6" s="1"/>
  <c r="I89" i="6"/>
  <c r="V88" i="6"/>
  <c r="I88" i="6"/>
  <c r="V87" i="6"/>
  <c r="I87" i="6"/>
  <c r="W86" i="6"/>
  <c r="V86" i="6"/>
  <c r="X86" i="6" s="1"/>
  <c r="I86" i="6"/>
  <c r="V85" i="6"/>
  <c r="I85" i="6"/>
  <c r="V84" i="6"/>
  <c r="X84" i="6" s="1"/>
  <c r="I84" i="6"/>
  <c r="V83" i="6"/>
  <c r="I83" i="6"/>
  <c r="W82" i="6"/>
  <c r="V82" i="6"/>
  <c r="X82" i="6" s="1"/>
  <c r="I82" i="6"/>
  <c r="V81" i="6"/>
  <c r="X81" i="6" s="1"/>
  <c r="I81" i="6"/>
  <c r="W80" i="6"/>
  <c r="V80" i="6"/>
  <c r="X80" i="6" s="1"/>
  <c r="I80" i="6"/>
  <c r="V79" i="6"/>
  <c r="I79" i="6"/>
  <c r="W78" i="6"/>
  <c r="V78" i="6"/>
  <c r="X78" i="6" s="1"/>
  <c r="I78" i="6"/>
  <c r="W77" i="6"/>
  <c r="V77" i="6"/>
  <c r="X77" i="6" s="1"/>
  <c r="I77" i="6"/>
  <c r="V76" i="6"/>
  <c r="X76" i="6" s="1"/>
  <c r="I76" i="6"/>
  <c r="V75" i="6"/>
  <c r="I75" i="6"/>
  <c r="W74" i="6"/>
  <c r="V74" i="6"/>
  <c r="X74" i="6" s="1"/>
  <c r="I74" i="6"/>
  <c r="V73" i="6"/>
  <c r="X73" i="6" s="1"/>
  <c r="I73" i="6"/>
  <c r="V72" i="6"/>
  <c r="I72" i="6"/>
  <c r="V71" i="6"/>
  <c r="I71" i="6"/>
  <c r="W70" i="6"/>
  <c r="V70" i="6"/>
  <c r="X70" i="6" s="1"/>
  <c r="I70" i="6"/>
  <c r="V69" i="6"/>
  <c r="I69" i="6"/>
  <c r="V68" i="6"/>
  <c r="X68" i="6" s="1"/>
  <c r="I68" i="6"/>
  <c r="V67" i="6"/>
  <c r="I67" i="6"/>
  <c r="W66" i="6"/>
  <c r="V66" i="6"/>
  <c r="X66" i="6" s="1"/>
  <c r="I66" i="6"/>
  <c r="V65" i="6"/>
  <c r="X65" i="6" s="1"/>
  <c r="I65" i="6"/>
  <c r="W64" i="6"/>
  <c r="V64" i="6"/>
  <c r="X64" i="6" s="1"/>
  <c r="I64" i="6"/>
  <c r="V63" i="6"/>
  <c r="I63" i="6"/>
  <c r="W62" i="6"/>
  <c r="V62" i="6"/>
  <c r="X62" i="6" s="1"/>
  <c r="I62" i="6"/>
  <c r="W61" i="6"/>
  <c r="V61" i="6"/>
  <c r="X61" i="6" s="1"/>
  <c r="I61" i="6"/>
  <c r="V60" i="6"/>
  <c r="X60" i="6" s="1"/>
  <c r="I60" i="6"/>
  <c r="V59" i="6"/>
  <c r="I59" i="6"/>
  <c r="W58" i="6"/>
  <c r="V58" i="6"/>
  <c r="X58" i="6" s="1"/>
  <c r="I58" i="6"/>
  <c r="V57" i="6"/>
  <c r="X57" i="6" s="1"/>
  <c r="I57" i="6"/>
  <c r="V56" i="6"/>
  <c r="I56" i="6"/>
  <c r="V55" i="6"/>
  <c r="I55" i="6"/>
  <c r="W54" i="6"/>
  <c r="V54" i="6"/>
  <c r="X54" i="6" s="1"/>
  <c r="I54" i="6"/>
  <c r="V53" i="6"/>
  <c r="I53" i="6"/>
  <c r="V52" i="6"/>
  <c r="X52" i="6" s="1"/>
  <c r="I52" i="6"/>
  <c r="V51" i="6"/>
  <c r="I51" i="6"/>
  <c r="W50" i="6"/>
  <c r="V50" i="6"/>
  <c r="X50" i="6" s="1"/>
  <c r="I50" i="6"/>
  <c r="V49" i="6"/>
  <c r="X49" i="6" s="1"/>
  <c r="I49" i="6"/>
  <c r="W48" i="6"/>
  <c r="V48" i="6"/>
  <c r="X48" i="6" s="1"/>
  <c r="I48" i="6"/>
  <c r="V47" i="6"/>
  <c r="I47" i="6"/>
  <c r="W46" i="6"/>
  <c r="V46" i="6"/>
  <c r="X46" i="6" s="1"/>
  <c r="I46" i="6"/>
  <c r="W45" i="6"/>
  <c r="V45" i="6"/>
  <c r="X45" i="6" s="1"/>
  <c r="I45" i="6"/>
  <c r="V44" i="6"/>
  <c r="X44" i="6" s="1"/>
  <c r="I44" i="6"/>
  <c r="V43" i="6"/>
  <c r="I43" i="6"/>
  <c r="W42" i="6"/>
  <c r="V42" i="6"/>
  <c r="X42" i="6" s="1"/>
  <c r="I42" i="6"/>
  <c r="V41" i="6"/>
  <c r="X41" i="6" s="1"/>
  <c r="I41" i="6"/>
  <c r="V40" i="6"/>
  <c r="I40" i="6"/>
  <c r="V39" i="6"/>
  <c r="I39" i="6"/>
  <c r="W38" i="6"/>
  <c r="V38" i="6"/>
  <c r="X38" i="6" s="1"/>
  <c r="I38" i="6"/>
  <c r="V37" i="6"/>
  <c r="I37" i="6"/>
  <c r="V36" i="6"/>
  <c r="X36" i="6" s="1"/>
  <c r="I36" i="6"/>
  <c r="V35" i="6"/>
  <c r="I35" i="6"/>
  <c r="W34" i="6"/>
  <c r="V34" i="6"/>
  <c r="X34" i="6" s="1"/>
  <c r="I34" i="6"/>
  <c r="V33" i="6"/>
  <c r="X33" i="6" s="1"/>
  <c r="I33" i="6"/>
  <c r="W32" i="6"/>
  <c r="V32" i="6"/>
  <c r="X32" i="6" s="1"/>
  <c r="I32" i="6"/>
  <c r="V31" i="6"/>
  <c r="I31" i="6"/>
  <c r="W30" i="6"/>
  <c r="V30" i="6"/>
  <c r="X30" i="6" s="1"/>
  <c r="I30" i="6"/>
  <c r="W29" i="6"/>
  <c r="V29" i="6"/>
  <c r="X29" i="6" s="1"/>
  <c r="I29" i="6"/>
  <c r="V28" i="6"/>
  <c r="X28" i="6" s="1"/>
  <c r="I28" i="6"/>
  <c r="V27" i="6"/>
  <c r="I27" i="6"/>
  <c r="W26" i="6"/>
  <c r="V26" i="6"/>
  <c r="X26" i="6" s="1"/>
  <c r="I26" i="6"/>
  <c r="V25" i="6"/>
  <c r="X25" i="6" s="1"/>
  <c r="I25" i="6"/>
  <c r="V24" i="6"/>
  <c r="I24" i="6"/>
  <c r="V23" i="6"/>
  <c r="I23" i="6"/>
  <c r="W22" i="6"/>
  <c r="V22" i="6"/>
  <c r="X22" i="6" s="1"/>
  <c r="I22" i="6"/>
  <c r="V21" i="6"/>
  <c r="I21" i="6"/>
  <c r="V20" i="6"/>
  <c r="X20" i="6" s="1"/>
  <c r="I20" i="6"/>
  <c r="V19" i="6"/>
  <c r="I19" i="6"/>
  <c r="W18" i="6"/>
  <c r="V18" i="6"/>
  <c r="X18" i="6" s="1"/>
  <c r="I18" i="6"/>
  <c r="V17" i="6"/>
  <c r="X17" i="6" s="1"/>
  <c r="I17" i="6"/>
  <c r="W16" i="6"/>
  <c r="V16" i="6"/>
  <c r="X16" i="6" s="1"/>
  <c r="I16" i="6"/>
  <c r="V15" i="6"/>
  <c r="I15" i="6"/>
  <c r="W14" i="6"/>
  <c r="V14" i="6"/>
  <c r="X14" i="6" s="1"/>
  <c r="I14" i="6"/>
  <c r="W13" i="6"/>
  <c r="V13" i="6"/>
  <c r="X13" i="6" s="1"/>
  <c r="I13" i="6"/>
  <c r="V12" i="6"/>
  <c r="X12" i="6" s="1"/>
  <c r="I12" i="6"/>
  <c r="V11" i="6"/>
  <c r="I11" i="6"/>
  <c r="V10" i="6"/>
  <c r="X10" i="6" s="1"/>
  <c r="I10" i="6"/>
  <c r="W9" i="6"/>
  <c r="V9" i="6"/>
  <c r="X9" i="6" s="1"/>
  <c r="I9" i="6"/>
  <c r="V8" i="6"/>
  <c r="X8" i="6" s="1"/>
  <c r="I8" i="6"/>
  <c r="V7" i="6"/>
  <c r="I7" i="6"/>
  <c r="V6" i="6"/>
  <c r="X6" i="6" s="1"/>
  <c r="I6" i="6"/>
  <c r="W5" i="6"/>
  <c r="V5" i="6"/>
  <c r="X5" i="6" s="1"/>
  <c r="I5" i="6"/>
  <c r="V4" i="6"/>
  <c r="X4" i="6" s="1"/>
  <c r="I4" i="6"/>
  <c r="V3" i="6"/>
  <c r="I3" i="6"/>
  <c r="W43" i="5"/>
  <c r="V43" i="5"/>
  <c r="U43" i="5"/>
  <c r="T43" i="5"/>
  <c r="S43" i="5"/>
  <c r="R43" i="5"/>
  <c r="Q43" i="5"/>
  <c r="P43" i="5"/>
  <c r="O43" i="5"/>
  <c r="C9" i="2" s="1"/>
  <c r="N43" i="5"/>
  <c r="M43" i="5"/>
  <c r="L43" i="5"/>
  <c r="Z42" i="5"/>
  <c r="X42" i="5"/>
  <c r="Y42" i="5" s="1"/>
  <c r="K42" i="5"/>
  <c r="X41" i="5"/>
  <c r="K41" i="5"/>
  <c r="X40" i="5"/>
  <c r="Y40" i="5" s="1"/>
  <c r="K40" i="5"/>
  <c r="Z39" i="5"/>
  <c r="X39" i="5"/>
  <c r="Y39" i="5" s="1"/>
  <c r="K39" i="5"/>
  <c r="X38" i="5"/>
  <c r="Y38" i="5" s="1"/>
  <c r="K38" i="5"/>
  <c r="X37" i="5"/>
  <c r="K37" i="5"/>
  <c r="X36" i="5"/>
  <c r="Y36" i="5" s="1"/>
  <c r="K36" i="5"/>
  <c r="Z35" i="5"/>
  <c r="X35" i="5"/>
  <c r="Y35" i="5" s="1"/>
  <c r="K35" i="5"/>
  <c r="Z34" i="5"/>
  <c r="X34" i="5"/>
  <c r="Y34" i="5" s="1"/>
  <c r="K34" i="5"/>
  <c r="X33" i="5"/>
  <c r="K33" i="5"/>
  <c r="X32" i="5"/>
  <c r="Y32" i="5" s="1"/>
  <c r="K32" i="5"/>
  <c r="Z31" i="5"/>
  <c r="X31" i="5"/>
  <c r="Y31" i="5" s="1"/>
  <c r="K31" i="5"/>
  <c r="X30" i="5"/>
  <c r="Y30" i="5" s="1"/>
  <c r="K30" i="5"/>
  <c r="X29" i="5"/>
  <c r="K29" i="5"/>
  <c r="X28" i="5"/>
  <c r="Y28" i="5" s="1"/>
  <c r="K28" i="5"/>
  <c r="Z27" i="5"/>
  <c r="X27" i="5"/>
  <c r="Y27" i="5" s="1"/>
  <c r="K27" i="5"/>
  <c r="Z26" i="5"/>
  <c r="X26" i="5"/>
  <c r="Y26" i="5" s="1"/>
  <c r="K26" i="5"/>
  <c r="X25" i="5"/>
  <c r="K25" i="5"/>
  <c r="X24" i="5"/>
  <c r="Y24" i="5" s="1"/>
  <c r="K24" i="5"/>
  <c r="Z23" i="5"/>
  <c r="X23" i="5"/>
  <c r="Y23" i="5" s="1"/>
  <c r="K23" i="5"/>
  <c r="X22" i="5"/>
  <c r="Y22" i="5" s="1"/>
  <c r="K22" i="5"/>
  <c r="X21" i="5"/>
  <c r="K21" i="5"/>
  <c r="X20" i="5"/>
  <c r="Y20" i="5" s="1"/>
  <c r="K20" i="5"/>
  <c r="Z19" i="5"/>
  <c r="X19" i="5"/>
  <c r="Y19" i="5" s="1"/>
  <c r="K19" i="5"/>
  <c r="Z18" i="5"/>
  <c r="X18" i="5"/>
  <c r="Y18" i="5" s="1"/>
  <c r="K18" i="5"/>
  <c r="X17" i="5"/>
  <c r="K17" i="5"/>
  <c r="X16" i="5"/>
  <c r="Y16" i="5" s="1"/>
  <c r="K16" i="5"/>
  <c r="Z15" i="5"/>
  <c r="X15" i="5"/>
  <c r="Y15" i="5" s="1"/>
  <c r="K15" i="5"/>
  <c r="X14" i="5"/>
  <c r="Y14" i="5" s="1"/>
  <c r="K14" i="5"/>
  <c r="X13" i="5"/>
  <c r="K13" i="5"/>
  <c r="X12" i="5"/>
  <c r="Y12" i="5" s="1"/>
  <c r="K12" i="5"/>
  <c r="Z11" i="5"/>
  <c r="X11" i="5"/>
  <c r="Y11" i="5" s="1"/>
  <c r="K11" i="5"/>
  <c r="Z10" i="5"/>
  <c r="X10" i="5"/>
  <c r="Y10" i="5" s="1"/>
  <c r="K10" i="5"/>
  <c r="X9" i="5"/>
  <c r="K9" i="5"/>
  <c r="X8" i="5"/>
  <c r="Y8" i="5" s="1"/>
  <c r="K8" i="5"/>
  <c r="Z7" i="5"/>
  <c r="X7" i="5"/>
  <c r="Y7" i="5" s="1"/>
  <c r="K7" i="5"/>
  <c r="X6" i="5"/>
  <c r="Y6" i="5" s="1"/>
  <c r="K6" i="5"/>
  <c r="X5" i="5"/>
  <c r="K5" i="5"/>
  <c r="X4" i="5"/>
  <c r="Y4" i="5" s="1"/>
  <c r="K4" i="5"/>
  <c r="Z3" i="5"/>
  <c r="X3" i="5"/>
  <c r="Y3" i="5" s="1"/>
  <c r="K3" i="5"/>
  <c r="AA104" i="4"/>
  <c r="Z104" i="4"/>
  <c r="Y104" i="4"/>
  <c r="X104" i="4"/>
  <c r="W104" i="4"/>
  <c r="V104" i="4"/>
  <c r="U104" i="4"/>
  <c r="T104" i="4"/>
  <c r="S104" i="4"/>
  <c r="R104" i="4"/>
  <c r="Q104" i="4"/>
  <c r="P104" i="4"/>
  <c r="O104" i="4"/>
  <c r="N104" i="4"/>
  <c r="M104" i="4"/>
  <c r="L104" i="4"/>
  <c r="K104" i="4"/>
  <c r="J104" i="4"/>
  <c r="AC103" i="4"/>
  <c r="AB103" i="4"/>
  <c r="AD103" i="4" s="1"/>
  <c r="I103" i="4"/>
  <c r="AB102" i="4"/>
  <c r="I102" i="4"/>
  <c r="AB101" i="4"/>
  <c r="AD101" i="4" s="1"/>
  <c r="I101" i="4"/>
  <c r="AC100" i="4"/>
  <c r="AB100" i="4"/>
  <c r="AD100" i="4" s="1"/>
  <c r="I100" i="4"/>
  <c r="AB99" i="4"/>
  <c r="AD99" i="4" s="1"/>
  <c r="I99" i="4"/>
  <c r="AB98" i="4"/>
  <c r="I98" i="4"/>
  <c r="AB97" i="4"/>
  <c r="I97" i="4"/>
  <c r="AC96" i="4"/>
  <c r="AB96" i="4"/>
  <c r="AD96" i="4" s="1"/>
  <c r="I96" i="4"/>
  <c r="AC95" i="4"/>
  <c r="AB95" i="4"/>
  <c r="AD95" i="4" s="1"/>
  <c r="I95" i="4"/>
  <c r="AB94" i="4"/>
  <c r="I94" i="4"/>
  <c r="AB93" i="4"/>
  <c r="I93" i="4"/>
  <c r="AB92" i="4"/>
  <c r="I92" i="4"/>
  <c r="AB91" i="4"/>
  <c r="I91" i="4"/>
  <c r="AB90" i="4"/>
  <c r="I90" i="4"/>
  <c r="AB89" i="4"/>
  <c r="I89" i="4"/>
  <c r="AB88" i="4"/>
  <c r="I88" i="4"/>
  <c r="AB87" i="4"/>
  <c r="I87" i="4"/>
  <c r="AB86" i="4"/>
  <c r="I86" i="4"/>
  <c r="AB85" i="4"/>
  <c r="I85" i="4"/>
  <c r="AB84" i="4"/>
  <c r="I84" i="4"/>
  <c r="AB83" i="4"/>
  <c r="I83" i="4"/>
  <c r="AB82" i="4"/>
  <c r="I82" i="4"/>
  <c r="AB81" i="4"/>
  <c r="AD81" i="4" s="1"/>
  <c r="I81" i="4"/>
  <c r="AC80" i="4"/>
  <c r="AB80" i="4"/>
  <c r="AD80" i="4" s="1"/>
  <c r="I80" i="4"/>
  <c r="AB79" i="4"/>
  <c r="AD79" i="4" s="1"/>
  <c r="I79" i="4"/>
  <c r="AB78" i="4"/>
  <c r="AD78" i="4" s="1"/>
  <c r="I78" i="4"/>
  <c r="AB77" i="4"/>
  <c r="AD77" i="4" s="1"/>
  <c r="I77" i="4"/>
  <c r="AC76" i="4"/>
  <c r="AB76" i="4"/>
  <c r="AD76" i="4" s="1"/>
  <c r="I76" i="4"/>
  <c r="AB75" i="4"/>
  <c r="AD75" i="4" s="1"/>
  <c r="I75" i="4"/>
  <c r="AB74" i="4"/>
  <c r="AD74" i="4" s="1"/>
  <c r="I74" i="4"/>
  <c r="AB73" i="4"/>
  <c r="AD73" i="4" s="1"/>
  <c r="I73" i="4"/>
  <c r="AC72" i="4"/>
  <c r="AB72" i="4"/>
  <c r="AD72" i="4" s="1"/>
  <c r="I72" i="4"/>
  <c r="AB71" i="4"/>
  <c r="AD71" i="4" s="1"/>
  <c r="I71" i="4"/>
  <c r="AB70" i="4"/>
  <c r="AD70" i="4" s="1"/>
  <c r="I70" i="4"/>
  <c r="AB69" i="4"/>
  <c r="AD69" i="4" s="1"/>
  <c r="I69" i="4"/>
  <c r="AC68" i="4"/>
  <c r="AB68" i="4"/>
  <c r="AD68" i="4" s="1"/>
  <c r="I68" i="4"/>
  <c r="AB67" i="4"/>
  <c r="AD67" i="4" s="1"/>
  <c r="I67" i="4"/>
  <c r="AB66" i="4"/>
  <c r="AD66" i="4" s="1"/>
  <c r="I66" i="4"/>
  <c r="AB65" i="4"/>
  <c r="AD65" i="4" s="1"/>
  <c r="I65" i="4"/>
  <c r="AC64" i="4"/>
  <c r="AB64" i="4"/>
  <c r="AD64" i="4" s="1"/>
  <c r="I64" i="4"/>
  <c r="AB63" i="4"/>
  <c r="AD63" i="4" s="1"/>
  <c r="I63" i="4"/>
  <c r="AB62" i="4"/>
  <c r="AD62" i="4" s="1"/>
  <c r="I62" i="4"/>
  <c r="AB61" i="4"/>
  <c r="AD61" i="4" s="1"/>
  <c r="I61" i="4"/>
  <c r="AC60" i="4"/>
  <c r="AB60" i="4"/>
  <c r="AD60" i="4" s="1"/>
  <c r="I60" i="4"/>
  <c r="AB59" i="4"/>
  <c r="AD59" i="4" s="1"/>
  <c r="I59" i="4"/>
  <c r="AB58" i="4"/>
  <c r="AD58" i="4" s="1"/>
  <c r="I58" i="4"/>
  <c r="AB57" i="4"/>
  <c r="AD57" i="4" s="1"/>
  <c r="I57" i="4"/>
  <c r="AC56" i="4"/>
  <c r="AB56" i="4"/>
  <c r="AD56" i="4" s="1"/>
  <c r="I56" i="4"/>
  <c r="AB55" i="4"/>
  <c r="AD55" i="4" s="1"/>
  <c r="I55" i="4"/>
  <c r="AB54" i="4"/>
  <c r="AD54" i="4" s="1"/>
  <c r="I54" i="4"/>
  <c r="AB53" i="4"/>
  <c r="AD53" i="4" s="1"/>
  <c r="I53" i="4"/>
  <c r="AC52" i="4"/>
  <c r="AB52" i="4"/>
  <c r="AD52" i="4" s="1"/>
  <c r="I52" i="4"/>
  <c r="AB51" i="4"/>
  <c r="AD51" i="4" s="1"/>
  <c r="I51" i="4"/>
  <c r="AB50" i="4"/>
  <c r="AD50" i="4" s="1"/>
  <c r="I50" i="4"/>
  <c r="AB49" i="4"/>
  <c r="AD49" i="4" s="1"/>
  <c r="I49" i="4"/>
  <c r="AC48" i="4"/>
  <c r="AB48" i="4"/>
  <c r="AD48" i="4" s="1"/>
  <c r="I48" i="4"/>
  <c r="AB47" i="4"/>
  <c r="AD47" i="4" s="1"/>
  <c r="I47" i="4"/>
  <c r="AC46" i="4"/>
  <c r="AB46" i="4"/>
  <c r="AD46" i="4" s="1"/>
  <c r="I46" i="4"/>
  <c r="AB45" i="4"/>
  <c r="AD45" i="4" s="1"/>
  <c r="I45" i="4"/>
  <c r="AC44" i="4"/>
  <c r="AB44" i="4"/>
  <c r="AD44" i="4" s="1"/>
  <c r="I44" i="4"/>
  <c r="AB43" i="4"/>
  <c r="AD43" i="4" s="1"/>
  <c r="I43" i="4"/>
  <c r="AC42" i="4"/>
  <c r="AB42" i="4"/>
  <c r="AD42" i="4" s="1"/>
  <c r="I42" i="4"/>
  <c r="AB41" i="4"/>
  <c r="AD41" i="4" s="1"/>
  <c r="I41" i="4"/>
  <c r="AC40" i="4"/>
  <c r="AB40" i="4"/>
  <c r="AD40" i="4" s="1"/>
  <c r="I40" i="4"/>
  <c r="AB39" i="4"/>
  <c r="AD39" i="4" s="1"/>
  <c r="I39" i="4"/>
  <c r="AC38" i="4"/>
  <c r="AB38" i="4"/>
  <c r="AD38" i="4" s="1"/>
  <c r="I38" i="4"/>
  <c r="AB37" i="4"/>
  <c r="AD37" i="4" s="1"/>
  <c r="I37" i="4"/>
  <c r="AC36" i="4"/>
  <c r="AB36" i="4"/>
  <c r="AD36" i="4" s="1"/>
  <c r="I36" i="4"/>
  <c r="AB35" i="4"/>
  <c r="AD35" i="4" s="1"/>
  <c r="I35" i="4"/>
  <c r="AC34" i="4"/>
  <c r="AB34" i="4"/>
  <c r="AD34" i="4" s="1"/>
  <c r="I34" i="4"/>
  <c r="AB33" i="4"/>
  <c r="AD33" i="4" s="1"/>
  <c r="I33" i="4"/>
  <c r="AC32" i="4"/>
  <c r="AB32" i="4"/>
  <c r="AD32" i="4" s="1"/>
  <c r="I32" i="4"/>
  <c r="AB31" i="4"/>
  <c r="AD31" i="4" s="1"/>
  <c r="I31" i="4"/>
  <c r="AC30" i="4"/>
  <c r="AB30" i="4"/>
  <c r="AD30" i="4" s="1"/>
  <c r="I30" i="4"/>
  <c r="AB29" i="4"/>
  <c r="AD29" i="4" s="1"/>
  <c r="I29" i="4"/>
  <c r="AC28" i="4"/>
  <c r="AB28" i="4"/>
  <c r="AD28" i="4" s="1"/>
  <c r="I28" i="4"/>
  <c r="AB27" i="4"/>
  <c r="AD27" i="4" s="1"/>
  <c r="I27" i="4"/>
  <c r="AC26" i="4"/>
  <c r="AB26" i="4"/>
  <c r="AD26" i="4" s="1"/>
  <c r="I26" i="4"/>
  <c r="AB25" i="4"/>
  <c r="AD25" i="4" s="1"/>
  <c r="I25" i="4"/>
  <c r="AC24" i="4"/>
  <c r="AB24" i="4"/>
  <c r="AD24" i="4" s="1"/>
  <c r="I24" i="4"/>
  <c r="AB23" i="4"/>
  <c r="AD23" i="4" s="1"/>
  <c r="I23" i="4"/>
  <c r="AC22" i="4"/>
  <c r="AB22" i="4"/>
  <c r="AD22" i="4" s="1"/>
  <c r="I22" i="4"/>
  <c r="AB21" i="4"/>
  <c r="AD21" i="4" s="1"/>
  <c r="I21" i="4"/>
  <c r="AC20" i="4"/>
  <c r="AB20" i="4"/>
  <c r="AD20" i="4" s="1"/>
  <c r="I20" i="4"/>
  <c r="AB19" i="4"/>
  <c r="AD19" i="4" s="1"/>
  <c r="I19" i="4"/>
  <c r="AC18" i="4"/>
  <c r="AB18" i="4"/>
  <c r="AD18" i="4" s="1"/>
  <c r="I18" i="4"/>
  <c r="AB17" i="4"/>
  <c r="AD17" i="4" s="1"/>
  <c r="I17" i="4"/>
  <c r="AC16" i="4"/>
  <c r="AB16" i="4"/>
  <c r="AD16" i="4" s="1"/>
  <c r="I16" i="4"/>
  <c r="AB15" i="4"/>
  <c r="AD15" i="4" s="1"/>
  <c r="I15" i="4"/>
  <c r="AC14" i="4"/>
  <c r="AB14" i="4"/>
  <c r="AD14" i="4" s="1"/>
  <c r="I14" i="4"/>
  <c r="AB13" i="4"/>
  <c r="AD13" i="4" s="1"/>
  <c r="I13" i="4"/>
  <c r="AC12" i="4"/>
  <c r="AB12" i="4"/>
  <c r="AD12" i="4" s="1"/>
  <c r="I12" i="4"/>
  <c r="AB11" i="4"/>
  <c r="AD11" i="4" s="1"/>
  <c r="I11" i="4"/>
  <c r="AC10" i="4"/>
  <c r="AB10" i="4"/>
  <c r="AD10" i="4" s="1"/>
  <c r="I10" i="4"/>
  <c r="AB9" i="4"/>
  <c r="AD9" i="4" s="1"/>
  <c r="I9" i="4"/>
  <c r="AC8" i="4"/>
  <c r="AB8" i="4"/>
  <c r="AD8" i="4" s="1"/>
  <c r="I8" i="4"/>
  <c r="AB7" i="4"/>
  <c r="AD7" i="4" s="1"/>
  <c r="I7" i="4"/>
  <c r="AC6" i="4"/>
  <c r="AB6" i="4"/>
  <c r="AD6" i="4" s="1"/>
  <c r="I6" i="4"/>
  <c r="AB5" i="4"/>
  <c r="AD5" i="4" s="1"/>
  <c r="I5" i="4"/>
  <c r="AC4" i="4"/>
  <c r="AB4" i="4"/>
  <c r="AD4" i="4" s="1"/>
  <c r="I4" i="4"/>
  <c r="AB3" i="4"/>
  <c r="AD3" i="4" s="1"/>
  <c r="I3" i="4"/>
  <c r="AA39" i="3"/>
  <c r="Z39" i="3"/>
  <c r="Y39" i="3"/>
  <c r="X39" i="3"/>
  <c r="W39" i="3"/>
  <c r="V39" i="3"/>
  <c r="U39" i="3"/>
  <c r="T39" i="3"/>
  <c r="S39" i="3"/>
  <c r="R39" i="3"/>
  <c r="Q39" i="3"/>
  <c r="P39" i="3"/>
  <c r="O39" i="3"/>
  <c r="N39" i="3"/>
  <c r="M39" i="3"/>
  <c r="L39" i="3"/>
  <c r="K39" i="3"/>
  <c r="J39" i="3"/>
  <c r="AB38" i="3"/>
  <c r="AD38" i="3" s="1"/>
  <c r="I38" i="3"/>
  <c r="AB37" i="3"/>
  <c r="AD37" i="3" s="1"/>
  <c r="I37" i="3"/>
  <c r="AB36" i="3"/>
  <c r="AD36" i="3" s="1"/>
  <c r="I36" i="3"/>
  <c r="AB35" i="3"/>
  <c r="AD35" i="3" s="1"/>
  <c r="I35" i="3"/>
  <c r="AB34" i="3"/>
  <c r="AD34" i="3" s="1"/>
  <c r="I34" i="3"/>
  <c r="AB33" i="3"/>
  <c r="AD33" i="3" s="1"/>
  <c r="I33" i="3"/>
  <c r="AB32" i="3"/>
  <c r="AD32" i="3" s="1"/>
  <c r="I32" i="3"/>
  <c r="AB31" i="3"/>
  <c r="AD31" i="3" s="1"/>
  <c r="I31" i="3"/>
  <c r="AB30" i="3"/>
  <c r="AD30" i="3" s="1"/>
  <c r="I30" i="3"/>
  <c r="AB29" i="3"/>
  <c r="AD29" i="3" s="1"/>
  <c r="I29" i="3"/>
  <c r="AB28" i="3"/>
  <c r="AD28" i="3" s="1"/>
  <c r="I28" i="3"/>
  <c r="AB27" i="3"/>
  <c r="AD27" i="3" s="1"/>
  <c r="I27" i="3"/>
  <c r="AB26" i="3"/>
  <c r="AD26" i="3" s="1"/>
  <c r="I26" i="3"/>
  <c r="AB25" i="3"/>
  <c r="AD25" i="3" s="1"/>
  <c r="I25" i="3"/>
  <c r="AB24" i="3"/>
  <c r="AD24" i="3" s="1"/>
  <c r="I24" i="3"/>
  <c r="AB23" i="3"/>
  <c r="AD23" i="3" s="1"/>
  <c r="I23" i="3"/>
  <c r="AB22" i="3"/>
  <c r="AD22" i="3" s="1"/>
  <c r="I22" i="3"/>
  <c r="AB21" i="3"/>
  <c r="AD21" i="3" s="1"/>
  <c r="I21" i="3"/>
  <c r="AB20" i="3"/>
  <c r="AD20" i="3" s="1"/>
  <c r="I20" i="3"/>
  <c r="AB19" i="3"/>
  <c r="AD19" i="3" s="1"/>
  <c r="I19" i="3"/>
  <c r="AB18" i="3"/>
  <c r="AD18" i="3" s="1"/>
  <c r="I18" i="3"/>
  <c r="AB17" i="3"/>
  <c r="AD17" i="3" s="1"/>
  <c r="I17" i="3"/>
  <c r="AB16" i="3"/>
  <c r="AD16" i="3" s="1"/>
  <c r="I16" i="3"/>
  <c r="AB15" i="3"/>
  <c r="AD15" i="3" s="1"/>
  <c r="I15" i="3"/>
  <c r="AB14" i="3"/>
  <c r="AD14" i="3" s="1"/>
  <c r="I14" i="3"/>
  <c r="AB13" i="3"/>
  <c r="AD13" i="3" s="1"/>
  <c r="I13" i="3"/>
  <c r="AB12" i="3"/>
  <c r="AD12" i="3" s="1"/>
  <c r="I12" i="3"/>
  <c r="AB11" i="3"/>
  <c r="AD11" i="3" s="1"/>
  <c r="I11" i="3"/>
  <c r="AB10" i="3"/>
  <c r="AD10" i="3" s="1"/>
  <c r="I10" i="3"/>
  <c r="AB9" i="3"/>
  <c r="AD9" i="3" s="1"/>
  <c r="I9" i="3"/>
  <c r="AB8" i="3"/>
  <c r="AD8" i="3" s="1"/>
  <c r="I8" i="3"/>
  <c r="AB7" i="3"/>
  <c r="AD7" i="3" s="1"/>
  <c r="I7" i="3"/>
  <c r="AB6" i="3"/>
  <c r="AD6" i="3" s="1"/>
  <c r="I6" i="3"/>
  <c r="AB5" i="3"/>
  <c r="AD5" i="3" s="1"/>
  <c r="I5" i="3"/>
  <c r="AB4" i="3"/>
  <c r="AD4" i="3" s="1"/>
  <c r="I4" i="3"/>
  <c r="AB3" i="3"/>
  <c r="AD3" i="3" s="1"/>
  <c r="AD39" i="3" s="1"/>
  <c r="D7" i="2" s="1"/>
  <c r="I3" i="3"/>
  <c r="C11" i="2"/>
  <c r="C7" i="2" l="1"/>
  <c r="X7" i="6"/>
  <c r="W7" i="6"/>
  <c r="Y56" i="7"/>
  <c r="X56" i="7"/>
  <c r="Y58" i="7"/>
  <c r="X58" i="7"/>
  <c r="Y60" i="7"/>
  <c r="X60" i="7"/>
  <c r="Y62" i="7"/>
  <c r="X62" i="7"/>
  <c r="AC3" i="3"/>
  <c r="AC4" i="3"/>
  <c r="AC5" i="3"/>
  <c r="AC6" i="3"/>
  <c r="AC7" i="3"/>
  <c r="AC8" i="3"/>
  <c r="AC9" i="3"/>
  <c r="AC10" i="3"/>
  <c r="AC11" i="3"/>
  <c r="AC12" i="3"/>
  <c r="AC13" i="3"/>
  <c r="AC14" i="3"/>
  <c r="AC15" i="3"/>
  <c r="AC16" i="3"/>
  <c r="AC17" i="3"/>
  <c r="AC18" i="3"/>
  <c r="AC19" i="3"/>
  <c r="AC20" i="3"/>
  <c r="AC21" i="3"/>
  <c r="AC22" i="3"/>
  <c r="AC23" i="3"/>
  <c r="AC24" i="3"/>
  <c r="AC25" i="3"/>
  <c r="AC26" i="3"/>
  <c r="AC27" i="3"/>
  <c r="AC28" i="3"/>
  <c r="AC29" i="3"/>
  <c r="AC30" i="3"/>
  <c r="AC31" i="3"/>
  <c r="AC32" i="3"/>
  <c r="AC33" i="3"/>
  <c r="AC34" i="3"/>
  <c r="AC35" i="3"/>
  <c r="AC36" i="3"/>
  <c r="AC37" i="3"/>
  <c r="AC38" i="3"/>
  <c r="AB39" i="3"/>
  <c r="AC3" i="4"/>
  <c r="AC7" i="4"/>
  <c r="AC11" i="4"/>
  <c r="AC15" i="4"/>
  <c r="AC19" i="4"/>
  <c r="AC23" i="4"/>
  <c r="AC27" i="4"/>
  <c r="AC31" i="4"/>
  <c r="AC35" i="4"/>
  <c r="AC39" i="4"/>
  <c r="AC43" i="4"/>
  <c r="AC47" i="4"/>
  <c r="AC51" i="4"/>
  <c r="AC55" i="4"/>
  <c r="AC59" i="4"/>
  <c r="AC63" i="4"/>
  <c r="AC67" i="4"/>
  <c r="AC71" i="4"/>
  <c r="AC75" i="4"/>
  <c r="AC79" i="4"/>
  <c r="AD82" i="4"/>
  <c r="AD104" i="4" s="1"/>
  <c r="D8" i="2" s="1"/>
  <c r="AC82" i="4"/>
  <c r="AD84" i="4"/>
  <c r="AC84" i="4"/>
  <c r="AD86" i="4"/>
  <c r="AC86" i="4"/>
  <c r="AD88" i="4"/>
  <c r="AC88" i="4"/>
  <c r="AD90" i="4"/>
  <c r="AC90" i="4"/>
  <c r="AD92" i="4"/>
  <c r="AC92" i="4"/>
  <c r="AD94" i="4"/>
  <c r="AC94" i="4"/>
  <c r="AD97" i="4"/>
  <c r="AC97" i="4"/>
  <c r="AD102" i="4"/>
  <c r="AC102" i="4"/>
  <c r="Y9" i="5"/>
  <c r="Z9" i="5"/>
  <c r="Y17" i="5"/>
  <c r="Z17" i="5"/>
  <c r="Y25" i="5"/>
  <c r="Z25" i="5"/>
  <c r="Y33" i="5"/>
  <c r="Z33" i="5"/>
  <c r="Y41" i="5"/>
  <c r="Z41" i="5"/>
  <c r="W4" i="6"/>
  <c r="W12" i="6"/>
  <c r="X15" i="6"/>
  <c r="W15" i="6"/>
  <c r="W25" i="6"/>
  <c r="W28" i="6"/>
  <c r="X31" i="6"/>
  <c r="W31" i="6"/>
  <c r="W41" i="6"/>
  <c r="W44" i="6"/>
  <c r="X47" i="6"/>
  <c r="W47" i="6"/>
  <c r="W57" i="6"/>
  <c r="W60" i="6"/>
  <c r="X63" i="6"/>
  <c r="W63" i="6"/>
  <c r="W73" i="6"/>
  <c r="W76" i="6"/>
  <c r="X79" i="6"/>
  <c r="W79" i="6"/>
  <c r="W89" i="6"/>
  <c r="W92" i="6"/>
  <c r="AC50" i="4"/>
  <c r="AC54" i="4"/>
  <c r="AC58" i="4"/>
  <c r="AC62" i="4"/>
  <c r="AC66" i="4"/>
  <c r="AC70" i="4"/>
  <c r="AC74" i="4"/>
  <c r="AC78" i="4"/>
  <c r="AC99" i="4"/>
  <c r="Z6" i="5"/>
  <c r="Z14" i="5"/>
  <c r="Z22" i="5"/>
  <c r="Z30" i="5"/>
  <c r="Z38" i="5"/>
  <c r="V93" i="6"/>
  <c r="X3" i="6"/>
  <c r="W3" i="6"/>
  <c r="X11" i="6"/>
  <c r="W11" i="6"/>
  <c r="X24" i="6"/>
  <c r="W24" i="6"/>
  <c r="X40" i="6"/>
  <c r="W40" i="6"/>
  <c r="X56" i="6"/>
  <c r="W56" i="6"/>
  <c r="X72" i="6"/>
  <c r="W72" i="6"/>
  <c r="X88" i="6"/>
  <c r="W88" i="6"/>
  <c r="AC5" i="4"/>
  <c r="AC9" i="4"/>
  <c r="AC13" i="4"/>
  <c r="AC17" i="4"/>
  <c r="AC21" i="4"/>
  <c r="AC25" i="4"/>
  <c r="AC29" i="4"/>
  <c r="AC33" i="4"/>
  <c r="AC37" i="4"/>
  <c r="AC41" i="4"/>
  <c r="AC45" i="4"/>
  <c r="AC49" i="4"/>
  <c r="AC53" i="4"/>
  <c r="AC57" i="4"/>
  <c r="AC104" i="4" s="1"/>
  <c r="AC61" i="4"/>
  <c r="AC65" i="4"/>
  <c r="AC69" i="4"/>
  <c r="AC73" i="4"/>
  <c r="AC77" i="4"/>
  <c r="AC81" i="4"/>
  <c r="AD83" i="4"/>
  <c r="AC83" i="4"/>
  <c r="AD85" i="4"/>
  <c r="AC85" i="4"/>
  <c r="AD87" i="4"/>
  <c r="AC87" i="4"/>
  <c r="AD89" i="4"/>
  <c r="AC89" i="4"/>
  <c r="AD91" i="4"/>
  <c r="AC91" i="4"/>
  <c r="AD93" i="4"/>
  <c r="AC93" i="4"/>
  <c r="AD98" i="4"/>
  <c r="AC98" i="4"/>
  <c r="AB104" i="4"/>
  <c r="Y5" i="5"/>
  <c r="Y43" i="5" s="1"/>
  <c r="Z5" i="5"/>
  <c r="Y13" i="5"/>
  <c r="Z13" i="5"/>
  <c r="Y21" i="5"/>
  <c r="Z21" i="5"/>
  <c r="Y29" i="5"/>
  <c r="Z29" i="5"/>
  <c r="Y37" i="5"/>
  <c r="Z37" i="5"/>
  <c r="W8" i="6"/>
  <c r="X19" i="6"/>
  <c r="W19" i="6"/>
  <c r="X21" i="6"/>
  <c r="W21" i="6"/>
  <c r="X35" i="6"/>
  <c r="W35" i="6"/>
  <c r="X37" i="6"/>
  <c r="W37" i="6"/>
  <c r="X51" i="6"/>
  <c r="W51" i="6"/>
  <c r="X53" i="6"/>
  <c r="W53" i="6"/>
  <c r="X67" i="6"/>
  <c r="W67" i="6"/>
  <c r="X69" i="6"/>
  <c r="W69" i="6"/>
  <c r="X83" i="6"/>
  <c r="W83" i="6"/>
  <c r="X85" i="6"/>
  <c r="W85" i="6"/>
  <c r="X43" i="5"/>
  <c r="X27" i="6"/>
  <c r="W27" i="6"/>
  <c r="X43" i="6"/>
  <c r="W43" i="6"/>
  <c r="X59" i="6"/>
  <c r="W59" i="6"/>
  <c r="X75" i="6"/>
  <c r="W75" i="6"/>
  <c r="X91" i="6"/>
  <c r="W91" i="6"/>
  <c r="Y55" i="7"/>
  <c r="X55" i="7"/>
  <c r="X64" i="7" s="1"/>
  <c r="Y57" i="7"/>
  <c r="Y64" i="7" s="1"/>
  <c r="D11" i="2" s="1"/>
  <c r="X57" i="7"/>
  <c r="Y59" i="7"/>
  <c r="X59" i="7"/>
  <c r="Y61" i="7"/>
  <c r="X61" i="7"/>
  <c r="AC101" i="4"/>
  <c r="Z4" i="5"/>
  <c r="Z43" i="5" s="1"/>
  <c r="D9" i="2" s="1"/>
  <c r="Z8" i="5"/>
  <c r="Z12" i="5"/>
  <c r="Z16" i="5"/>
  <c r="Z20" i="5"/>
  <c r="Z24" i="5"/>
  <c r="Z28" i="5"/>
  <c r="Z32" i="5"/>
  <c r="Z36" i="5"/>
  <c r="Z40" i="5"/>
  <c r="W6" i="6"/>
  <c r="W10" i="6"/>
  <c r="W17" i="6"/>
  <c r="W20" i="6"/>
  <c r="X23" i="6"/>
  <c r="W23" i="6"/>
  <c r="W33" i="6"/>
  <c r="W36" i="6"/>
  <c r="X39" i="6"/>
  <c r="W39" i="6"/>
  <c r="W49" i="6"/>
  <c r="W52" i="6"/>
  <c r="X55" i="6"/>
  <c r="W55" i="6"/>
  <c r="W65" i="6"/>
  <c r="W68" i="6"/>
  <c r="X71" i="6"/>
  <c r="W71" i="6"/>
  <c r="W81" i="6"/>
  <c r="W84" i="6"/>
  <c r="X87" i="6"/>
  <c r="W87" i="6"/>
  <c r="W64" i="7"/>
  <c r="X63" i="7"/>
  <c r="W93" i="6" l="1"/>
  <c r="X93" i="6"/>
  <c r="D10" i="2" s="1"/>
  <c r="C12" i="2" s="1"/>
  <c r="AC39" i="3"/>
  <c r="C15" i="2" l="1"/>
  <c r="C16" i="2" s="1"/>
  <c r="C13" i="2"/>
  <c r="C14" i="2" s="1"/>
  <c r="C17" i="2" l="1"/>
  <c r="C18" i="2" s="1"/>
</calcChain>
</file>

<file path=xl/sharedStrings.xml><?xml version="1.0" encoding="utf-8"?>
<sst xmlns="http://schemas.openxmlformats.org/spreadsheetml/2006/main" count="1393" uniqueCount="758">
  <si>
    <t>この書類はNumbersから書き出されました。各表は  Excelワークシート に変換されました。各Numbersシート上のその他すべてのオブジェクトはそれぞれ別個のワークシートに配置されました。Excelでは数式の計算結果が異なる可能性があるので注意してください。</t>
  </si>
  <si>
    <t>Numbersシート名</t>
  </si>
  <si>
    <t>Numbers表名</t>
  </si>
  <si>
    <t>Excelワークシート名</t>
  </si>
  <si>
    <t>SUM Order</t>
  </si>
  <si>
    <t>表1</t>
  </si>
  <si>
    <t>貴社情報</t>
  </si>
  <si>
    <t>電話番号：</t>
  </si>
  <si>
    <t>担当者様名：</t>
  </si>
  <si>
    <t>Brand</t>
  </si>
  <si>
    <t xml:space="preserve">Serial </t>
  </si>
  <si>
    <t>Nbs</t>
  </si>
  <si>
    <t>Price</t>
  </si>
  <si>
    <t>CZ-HOLDS</t>
  </si>
  <si>
    <t>CZ-Fiberglass Vol</t>
  </si>
  <si>
    <t>CG-HOLDS</t>
  </si>
  <si>
    <t xml:space="preserve">CG-Wood Volumes </t>
  </si>
  <si>
    <t>PentaFai-holds</t>
  </si>
  <si>
    <t>注文合計金額（税抜）</t>
  </si>
  <si>
    <t>消費税</t>
  </si>
  <si>
    <t>合計</t>
  </si>
  <si>
    <t>初回オーダー１０％割引価格額</t>
  </si>
  <si>
    <t>割引後価格（税抜）</t>
  </si>
  <si>
    <t>送料 (税抜２０万円以上ご注文で無料）</t>
  </si>
  <si>
    <t>CZ holds</t>
  </si>
  <si>
    <t>品番</t>
  </si>
  <si>
    <t>製品番号</t>
  </si>
  <si>
    <t>商品画像</t>
  </si>
  <si>
    <t>シェイプ</t>
  </si>
  <si>
    <t>サイズ</t>
  </si>
  <si>
    <t>入り数</t>
  </si>
  <si>
    <t>ジム価格
(税抜価格)</t>
  </si>
  <si>
    <t>ジム価格
(税込価格)</t>
  </si>
  <si>
    <t>定価
(税込価格)</t>
  </si>
  <si>
    <t xml:space="preserve"> カラー</t>
  </si>
  <si>
    <t>セット数</t>
  </si>
  <si>
    <t>ホールド数</t>
  </si>
  <si>
    <t>小計</t>
  </si>
  <si>
    <r>
      <rPr>
        <b/>
        <sz val="6"/>
        <color indexed="8"/>
        <rFont val="Calibri"/>
        <family val="2"/>
      </rPr>
      <t xml:space="preserve">A1
</t>
    </r>
    <r>
      <rPr>
        <b/>
        <sz val="6"/>
        <color indexed="8"/>
        <rFont val="Calibri"/>
        <family val="2"/>
      </rPr>
      <t xml:space="preserve">白
</t>
    </r>
    <r>
      <rPr>
        <b/>
        <sz val="6"/>
        <color indexed="8"/>
        <rFont val="Calibri"/>
        <family val="2"/>
      </rPr>
      <t>RAL9016</t>
    </r>
  </si>
  <si>
    <r>
      <rPr>
        <b/>
        <sz val="6"/>
        <color indexed="8"/>
        <rFont val="等线"/>
      </rPr>
      <t xml:space="preserve">B1
</t>
    </r>
    <r>
      <rPr>
        <b/>
        <sz val="6"/>
        <color indexed="8"/>
        <rFont val="等线"/>
      </rPr>
      <t xml:space="preserve">青 US
</t>
    </r>
    <r>
      <rPr>
        <b/>
        <sz val="6"/>
        <color indexed="8"/>
        <rFont val="等线"/>
      </rPr>
      <t>RAL5015</t>
    </r>
  </si>
  <si>
    <t>B3
ライトブルーEU
RAL5015</t>
  </si>
  <si>
    <t>B4
水槽色
P 3105C</t>
  </si>
  <si>
    <t>B5
ミント RAL 6027</t>
  </si>
  <si>
    <t>C1
濃绿
RAL6002</t>
  </si>
  <si>
    <r>
      <rPr>
        <b/>
        <sz val="6"/>
        <color indexed="8"/>
        <rFont val="Calibri"/>
        <family val="2"/>
      </rPr>
      <t xml:space="preserve">C2
</t>
    </r>
    <r>
      <rPr>
        <b/>
        <sz val="6"/>
        <color indexed="8"/>
        <rFont val="Calibri"/>
        <family val="2"/>
      </rPr>
      <t xml:space="preserve">绿
</t>
    </r>
    <r>
      <rPr>
        <b/>
        <sz val="6"/>
        <color indexed="8"/>
        <rFont val="Calibri"/>
        <family val="2"/>
      </rPr>
      <t>RAL6037</t>
    </r>
  </si>
  <si>
    <r>
      <rPr>
        <b/>
        <sz val="6"/>
        <color indexed="8"/>
        <rFont val="Calibri"/>
        <family val="2"/>
      </rPr>
      <t xml:space="preserve">D2
</t>
    </r>
    <r>
      <rPr>
        <b/>
        <sz val="6"/>
        <color indexed="8"/>
        <rFont val="Calibri"/>
        <family val="2"/>
      </rPr>
      <t xml:space="preserve">黄
</t>
    </r>
    <r>
      <rPr>
        <b/>
        <sz val="6"/>
        <color indexed="8"/>
        <rFont val="Calibri"/>
        <family val="2"/>
      </rPr>
      <t>RAL1023</t>
    </r>
  </si>
  <si>
    <r>
      <rPr>
        <b/>
        <sz val="6"/>
        <color indexed="8"/>
        <rFont val="Calibri"/>
        <family val="2"/>
      </rPr>
      <t xml:space="preserve">E2
</t>
    </r>
    <r>
      <rPr>
        <b/>
        <sz val="6"/>
        <color indexed="8"/>
        <rFont val="Calibri"/>
        <family val="2"/>
      </rPr>
      <t xml:space="preserve">オレンジ
</t>
    </r>
    <r>
      <rPr>
        <b/>
        <sz val="6"/>
        <color indexed="8"/>
        <rFont val="Calibri"/>
        <family val="2"/>
      </rPr>
      <t>RAL2009</t>
    </r>
  </si>
  <si>
    <r>
      <rPr>
        <b/>
        <sz val="6"/>
        <color indexed="8"/>
        <rFont val="Calibri"/>
        <family val="2"/>
      </rPr>
      <t xml:space="preserve">F1
</t>
    </r>
    <r>
      <rPr>
        <b/>
        <sz val="6"/>
        <color indexed="8"/>
        <rFont val="Calibri"/>
        <family val="2"/>
      </rPr>
      <t xml:space="preserve">赤
</t>
    </r>
    <r>
      <rPr>
        <b/>
        <sz val="6"/>
        <color indexed="8"/>
        <rFont val="Calibri"/>
        <family val="2"/>
      </rPr>
      <t>RAL3020</t>
    </r>
  </si>
  <si>
    <r>
      <rPr>
        <b/>
        <sz val="6"/>
        <color indexed="8"/>
        <rFont val="Calibri"/>
        <family val="2"/>
      </rPr>
      <t xml:space="preserve">G1
</t>
    </r>
    <r>
      <rPr>
        <b/>
        <sz val="6"/>
        <color indexed="8"/>
        <rFont val="Calibri"/>
        <family val="2"/>
      </rPr>
      <t xml:space="preserve">濃紫
</t>
    </r>
    <r>
      <rPr>
        <b/>
        <sz val="6"/>
        <color indexed="8"/>
        <rFont val="Calibri"/>
        <family val="2"/>
      </rPr>
      <t>RAL4008</t>
    </r>
  </si>
  <si>
    <t>G2
紫
Pantone 267U</t>
  </si>
  <si>
    <r>
      <rPr>
        <b/>
        <sz val="6"/>
        <color indexed="25"/>
        <rFont val="Calibri"/>
        <family val="2"/>
      </rPr>
      <t xml:space="preserve">H1
</t>
    </r>
    <r>
      <rPr>
        <b/>
        <sz val="6"/>
        <color indexed="25"/>
        <rFont val="Calibri"/>
        <family val="2"/>
      </rPr>
      <t xml:space="preserve">黑
</t>
    </r>
    <r>
      <rPr>
        <b/>
        <sz val="6"/>
        <color indexed="25"/>
        <rFont val="Calibri"/>
        <family val="2"/>
      </rPr>
      <t>RAL9005</t>
    </r>
  </si>
  <si>
    <t>J1 
灰色
RAL7001</t>
  </si>
  <si>
    <r>
      <rPr>
        <b/>
        <sz val="6"/>
        <color indexed="8"/>
        <rFont val="Calibri"/>
        <family val="2"/>
      </rPr>
      <t xml:space="preserve">D0
</t>
    </r>
    <r>
      <rPr>
        <b/>
        <sz val="6"/>
        <color indexed="8"/>
        <rFont val="Calibri"/>
        <family val="2"/>
      </rPr>
      <t xml:space="preserve">蛍光黄
</t>
    </r>
    <r>
      <rPr>
        <b/>
        <sz val="6"/>
        <color indexed="8"/>
        <rFont val="Calibri"/>
        <family val="2"/>
      </rPr>
      <t>RAL1026</t>
    </r>
  </si>
  <si>
    <r>
      <rPr>
        <b/>
        <sz val="6"/>
        <color indexed="8"/>
        <rFont val="Calibri"/>
        <family val="2"/>
      </rPr>
      <t xml:space="preserve">E0
</t>
    </r>
    <r>
      <rPr>
        <b/>
        <sz val="6"/>
        <color indexed="8"/>
        <rFont val="Calibri"/>
        <family val="2"/>
      </rPr>
      <t xml:space="preserve">蛍光 オレンジ
</t>
    </r>
    <r>
      <rPr>
        <b/>
        <sz val="6"/>
        <color indexed="8"/>
        <rFont val="Calibri"/>
        <family val="2"/>
      </rPr>
      <t>RAL2005</t>
    </r>
  </si>
  <si>
    <r>
      <rPr>
        <b/>
        <sz val="6"/>
        <color indexed="8"/>
        <rFont val="Calibri"/>
        <family val="2"/>
      </rPr>
      <t xml:space="preserve">F0
</t>
    </r>
    <r>
      <rPr>
        <b/>
        <sz val="6"/>
        <color indexed="8"/>
        <rFont val="Calibri"/>
        <family val="2"/>
      </rPr>
      <t xml:space="preserve">蛍光 ピンク
</t>
    </r>
    <r>
      <rPr>
        <b/>
        <sz val="6"/>
        <color indexed="8"/>
        <rFont val="Calibri"/>
        <family val="2"/>
      </rPr>
      <t>Pantone 806C</t>
    </r>
  </si>
  <si>
    <r>
      <rPr>
        <b/>
        <sz val="6"/>
        <color indexed="8"/>
        <rFont val="Calibri"/>
        <family val="2"/>
      </rPr>
      <t xml:space="preserve">C0
</t>
    </r>
    <r>
      <rPr>
        <b/>
        <sz val="6"/>
        <color indexed="8"/>
        <rFont val="Calibri"/>
        <family val="2"/>
      </rPr>
      <t xml:space="preserve">蛍光 グリーン
</t>
    </r>
    <r>
      <rPr>
        <b/>
        <sz val="6"/>
        <color indexed="8"/>
        <rFont val="Calibri"/>
        <family val="2"/>
      </rPr>
      <t>RAL6028</t>
    </r>
  </si>
  <si>
    <t>pu2408</t>
  </si>
  <si>
    <t>CAY0137</t>
  </si>
  <si>
    <t>Mix</t>
  </si>
  <si>
    <t>L</t>
  </si>
  <si>
    <t>pu2409</t>
  </si>
  <si>
    <t>CAY0138</t>
  </si>
  <si>
    <t>Footholds</t>
  </si>
  <si>
    <t>S</t>
  </si>
  <si>
    <t>pu2401</t>
  </si>
  <si>
    <t>CAY0117-U1</t>
  </si>
  <si>
    <t>Edges</t>
  </si>
  <si>
    <t>XXXL</t>
  </si>
  <si>
    <t>pu2402</t>
  </si>
  <si>
    <t>CAY0118-U1</t>
  </si>
  <si>
    <t>mix edges</t>
  </si>
  <si>
    <t>pu2403</t>
  </si>
  <si>
    <t>CAY0119-U1</t>
  </si>
  <si>
    <t>pu2404</t>
  </si>
  <si>
    <t>CAY0120-U1</t>
  </si>
  <si>
    <t>jugs</t>
  </si>
  <si>
    <t>pu2405</t>
  </si>
  <si>
    <t>CAY0121-U1</t>
  </si>
  <si>
    <t>pockets</t>
  </si>
  <si>
    <t>pu2406</t>
  </si>
  <si>
    <t>CAY0122-U1</t>
  </si>
  <si>
    <t>pu2407</t>
  </si>
  <si>
    <t>Incuts</t>
  </si>
  <si>
    <t>CAY001</t>
  </si>
  <si>
    <t>OPEN edge</t>
  </si>
  <si>
    <t>CAY002</t>
  </si>
  <si>
    <t>JUG</t>
  </si>
  <si>
    <t>CAY003</t>
  </si>
  <si>
    <t>OPEN JUG</t>
  </si>
  <si>
    <t>CAY004</t>
  </si>
  <si>
    <t>edge</t>
  </si>
  <si>
    <t>CAY005</t>
  </si>
  <si>
    <t xml:space="preserve">PINCH
</t>
  </si>
  <si>
    <t>XXL</t>
  </si>
  <si>
    <t>22.20.</t>
  </si>
  <si>
    <t>CAY006</t>
  </si>
  <si>
    <t>PINCH</t>
  </si>
  <si>
    <t>CAY007</t>
  </si>
  <si>
    <t>crimp</t>
  </si>
  <si>
    <t>M</t>
  </si>
  <si>
    <t>CAY0008</t>
  </si>
  <si>
    <t>CAY0009</t>
  </si>
  <si>
    <t>SLOPER</t>
  </si>
  <si>
    <t>CAY0010</t>
  </si>
  <si>
    <t>Mini Jug</t>
  </si>
  <si>
    <t>CAY0011</t>
  </si>
  <si>
    <t>Jug</t>
  </si>
  <si>
    <t>CAY0012</t>
  </si>
  <si>
    <t>CAY0013</t>
  </si>
  <si>
    <t>Open good</t>
  </si>
  <si>
    <t>CZ-Aa</t>
  </si>
  <si>
    <t>ZHU0024-PU</t>
  </si>
  <si>
    <t>Pinch</t>
  </si>
  <si>
    <t>CZ-Ab</t>
  </si>
  <si>
    <t>ZHU0001-PU
ZHU0002-PU
ZHU0003-PU
ZHU0004-PU</t>
  </si>
  <si>
    <t>CZ-Ca</t>
  </si>
  <si>
    <t>ZHU0026-PU</t>
  </si>
  <si>
    <t>OPEN good</t>
  </si>
  <si>
    <t>CZ-Da</t>
  </si>
  <si>
    <t>ZHU0027-PU</t>
  </si>
  <si>
    <t>CZ-Db</t>
  </si>
  <si>
    <t>ZHU0028-PU</t>
  </si>
  <si>
    <t xml:space="preserve">edge </t>
  </si>
  <si>
    <t>CZ-Dc</t>
  </si>
  <si>
    <t>ZHU0029-PU</t>
  </si>
  <si>
    <t>jug</t>
  </si>
  <si>
    <t>CZ-Ea</t>
  </si>
  <si>
    <t>ZHU0031-PU</t>
  </si>
  <si>
    <t>incut</t>
  </si>
  <si>
    <t>CZ-Eb</t>
  </si>
  <si>
    <t>ZHU0030-PU</t>
  </si>
  <si>
    <t>CZ-Fa</t>
  </si>
  <si>
    <t>ZHU0006-PU</t>
  </si>
  <si>
    <t xml:space="preserve">crimp
</t>
  </si>
  <si>
    <t>CZ-Fb</t>
  </si>
  <si>
    <t>ZHU0032-PU</t>
  </si>
  <si>
    <t>CZ-Fc</t>
  </si>
  <si>
    <t>ZHU0033-PU</t>
  </si>
  <si>
    <t>foot</t>
  </si>
  <si>
    <t>CZ-Fd</t>
  </si>
  <si>
    <t>CAY000</t>
  </si>
  <si>
    <t>S-M</t>
  </si>
  <si>
    <t>CZ-Ga</t>
  </si>
  <si>
    <t>ZHU0005</t>
  </si>
  <si>
    <t>M-XL</t>
  </si>
  <si>
    <t>CZ（Fiberglass VOL）</t>
  </si>
  <si>
    <t>颜色 Color</t>
  </si>
  <si>
    <t>合計 セット数</t>
  </si>
  <si>
    <t>合計 ホールド数</t>
  </si>
  <si>
    <t>F24</t>
  </si>
  <si>
    <t>All F24</t>
  </si>
  <si>
    <t>900mm
-
300mm</t>
  </si>
  <si>
    <t>3XL-M</t>
  </si>
  <si>
    <t>F23</t>
  </si>
  <si>
    <t>All F23</t>
  </si>
  <si>
    <t>1200mm
-
500mm</t>
  </si>
  <si>
    <t>3XL-XL</t>
  </si>
  <si>
    <t>F2401</t>
  </si>
  <si>
    <t>CAY8048-G8
CAY8049-G8
CAY8050-G8
CAY8051-G8
CAY8052-G8
CAY8053-G8
CAY8054-G8
CAY8055-G8
CAY8056-G8
CAY8057-G8
CAY8058-G8
CAY8059-G8</t>
  </si>
  <si>
    <t>900mm
-
500mm</t>
  </si>
  <si>
    <t>F2402</t>
  </si>
  <si>
    <t>CAY8060-G8
CAY8061-G8
CAY8062-G8
CAY8063-G8
CAY8064-G8
CAY8065-G8
CAY8066-G8
CAY8067-G8
CAY8068-G8
CAY8069-G8
CAY8070-G8
CAY8071-G8</t>
  </si>
  <si>
    <t>700mm
-
350mm</t>
  </si>
  <si>
    <t>F2403</t>
  </si>
  <si>
    <t>CAY8072-G8
CAY8073-G8
CAY8074-G8
CAY8075-G8
CAY8076-G8
CAY8077-G8
CAY8078-G8
CAY8079-G8
CAY8080-G8
CAY8081-G8
CAY8082-G8
CAY8083-G8
CAY8084-G8
CAY8085-G8</t>
  </si>
  <si>
    <t>800mm
-
310mm</t>
  </si>
  <si>
    <t>F2404</t>
  </si>
  <si>
    <t>CAY8086-G8
CAY8087-G8
CAY8088-G8
CAY8089-G8
CAY8090-G8
CAY8091-G8
CAY8092-G8
CAY8093-G8
CAY8094-G8
CAY8095-G8
CAY8096-G8
CAY8097-G8</t>
  </si>
  <si>
    <t>600mm
-
350mm</t>
  </si>
  <si>
    <t>F2405</t>
  </si>
  <si>
    <t>CAY8098-G8
CAY8099-G8
CAY8100-G8
CAY8101-G8
CAY8102-G8
CAY8103-G8
CAY0111-G8
CAY0112-G8
CAY0113-G8
CAY0114-G8
CAY0115-G8
CAY0116-G8</t>
  </si>
  <si>
    <t>872mm
-
378mm</t>
  </si>
  <si>
    <t>F2406</t>
  </si>
  <si>
    <t>CAY0124-G8
CAY0125-G8
CAY0126-G8
CAY0127-G8</t>
  </si>
  <si>
    <t>4XL</t>
  </si>
  <si>
    <t>F2407</t>
  </si>
  <si>
    <t>CAY0128-G8
CAY0129-G8
CAY0130-G8
CAY0131-G8
CAY0132-G8</t>
  </si>
  <si>
    <t>3XL</t>
  </si>
  <si>
    <t>F2408</t>
  </si>
  <si>
    <t>CAY0133-G8
CAY0134-G8
CAY0135-G8
CAY0136-G8</t>
  </si>
  <si>
    <t>F230101</t>
  </si>
  <si>
    <t>CAY0017-G8</t>
  </si>
  <si>
    <t>1200mm</t>
  </si>
  <si>
    <t>F230102</t>
  </si>
  <si>
    <t>CAY0018-G8</t>
  </si>
  <si>
    <t>F230103</t>
  </si>
  <si>
    <t>CAY0019-G8</t>
  </si>
  <si>
    <t>685mm</t>
  </si>
  <si>
    <t>F230104</t>
  </si>
  <si>
    <t>CAY0020-G8</t>
  </si>
  <si>
    <t>418mm</t>
  </si>
  <si>
    <t>F230201</t>
  </si>
  <si>
    <t>CAY0015-G8</t>
  </si>
  <si>
    <t>670mm</t>
  </si>
  <si>
    <t xml:space="preserve">3XL </t>
  </si>
  <si>
    <t>F230202</t>
  </si>
  <si>
    <t>CAY0021-G8</t>
  </si>
  <si>
    <t>600mm</t>
  </si>
  <si>
    <t>F230203</t>
  </si>
  <si>
    <t>CAY0022-G8</t>
  </si>
  <si>
    <t>750mm</t>
  </si>
  <si>
    <t>F230204</t>
  </si>
  <si>
    <t>CAY0023-G8</t>
  </si>
  <si>
    <t>F230205</t>
  </si>
  <si>
    <t>CAY0024-G8</t>
  </si>
  <si>
    <t>850mm</t>
  </si>
  <si>
    <t>F230206</t>
  </si>
  <si>
    <t>CAY0025-G8</t>
  </si>
  <si>
    <t>650mm</t>
  </si>
  <si>
    <t>F230301</t>
  </si>
  <si>
    <t>CAY0026-G8</t>
  </si>
  <si>
    <t>720mm</t>
  </si>
  <si>
    <t>F230302</t>
  </si>
  <si>
    <t>CAY0027-G8</t>
  </si>
  <si>
    <t>F230303</t>
  </si>
  <si>
    <t>CAY0028-G8</t>
  </si>
  <si>
    <t>F230304</t>
  </si>
  <si>
    <t>CAY0029-G8</t>
  </si>
  <si>
    <t>F230304b</t>
  </si>
  <si>
    <t>CAY8104-G8</t>
  </si>
  <si>
    <t>550mm</t>
  </si>
  <si>
    <t>F230304c</t>
  </si>
  <si>
    <t>CAY8105-G8</t>
  </si>
  <si>
    <t>450mm</t>
  </si>
  <si>
    <t>F230305</t>
  </si>
  <si>
    <t>CAY0030-G8</t>
  </si>
  <si>
    <t>730mm</t>
  </si>
  <si>
    <t>F230306</t>
  </si>
  <si>
    <t>CAY0016-G8</t>
  </si>
  <si>
    <t>560mm</t>
  </si>
  <si>
    <t>F230401</t>
  </si>
  <si>
    <t>CAY0031-G8</t>
  </si>
  <si>
    <t>F230401b</t>
  </si>
  <si>
    <t>CAY8106-G8</t>
  </si>
  <si>
    <t>F230401c</t>
  </si>
  <si>
    <t>CAY8107-G8</t>
  </si>
  <si>
    <t>F230402</t>
  </si>
  <si>
    <t>CAY0032-G8</t>
  </si>
  <si>
    <t>F230403</t>
  </si>
  <si>
    <t>CAY0033-G8</t>
  </si>
  <si>
    <t>700mm</t>
  </si>
  <si>
    <t>F230404</t>
  </si>
  <si>
    <t>CAY0034-G8</t>
  </si>
  <si>
    <t>F230404b</t>
  </si>
  <si>
    <t>CAY8108-G8</t>
  </si>
  <si>
    <t>F230404c</t>
  </si>
  <si>
    <t>CAY8109-G8</t>
  </si>
  <si>
    <t>F230404d</t>
  </si>
  <si>
    <t>CAY8110-G8</t>
  </si>
  <si>
    <t>F230405</t>
  </si>
  <si>
    <t>CAY0035-G8</t>
  </si>
  <si>
    <t>F230406</t>
  </si>
  <si>
    <t>CAY0036-G8</t>
  </si>
  <si>
    <t>F240101</t>
  </si>
  <si>
    <t>CAY8048-G8</t>
  </si>
  <si>
    <t>900mm
350mm
160mm</t>
  </si>
  <si>
    <t>F240102</t>
  </si>
  <si>
    <t>CAY8049-G8</t>
  </si>
  <si>
    <t>F240103</t>
  </si>
  <si>
    <t>CAY8050-G8</t>
  </si>
  <si>
    <t>800mm
320mm
140mm</t>
  </si>
  <si>
    <t>F240104</t>
  </si>
  <si>
    <t>CAY8051-G8</t>
  </si>
  <si>
    <t>F240105</t>
  </si>
  <si>
    <t>CAY8052-G8</t>
  </si>
  <si>
    <t>700mm
280mm
120mm</t>
  </si>
  <si>
    <t>F240106</t>
  </si>
  <si>
    <t>CAY8053-G8</t>
  </si>
  <si>
    <t>F240107</t>
  </si>
  <si>
    <t>CAY8054-G8</t>
  </si>
  <si>
    <t>600mm
250mm
100mm</t>
  </si>
  <si>
    <t>F240108</t>
  </si>
  <si>
    <t>CAY8055-G8</t>
  </si>
  <si>
    <t>F240109</t>
  </si>
  <si>
    <t>CAY8056-G8</t>
  </si>
  <si>
    <t>550mm
230mm
90mm</t>
  </si>
  <si>
    <t>F240110</t>
  </si>
  <si>
    <t>CAY8057-G8</t>
  </si>
  <si>
    <t>F240111</t>
  </si>
  <si>
    <t>CAY8058-G8</t>
  </si>
  <si>
    <t>500mm
200mm
80mm</t>
  </si>
  <si>
    <t>F240112</t>
  </si>
  <si>
    <t>CAY8059-G8</t>
  </si>
  <si>
    <t>F240201</t>
  </si>
  <si>
    <t>CAY8060-G8</t>
  </si>
  <si>
    <t>85°
650mm
220mm
115mm</t>
  </si>
  <si>
    <t>F240202</t>
  </si>
  <si>
    <t>CAY8061-G8</t>
  </si>
  <si>
    <t>80°
700mm
250mm
135mm</t>
  </si>
  <si>
    <t>F240203</t>
  </si>
  <si>
    <t>CAY8062-G8</t>
  </si>
  <si>
    <t>75°
750mm
280mm
155mm</t>
  </si>
  <si>
    <t>F240204</t>
  </si>
  <si>
    <t>CAY8063-G8</t>
  </si>
  <si>
    <t>65°
650mm
240mm
115mm</t>
  </si>
  <si>
    <t>F240205</t>
  </si>
  <si>
    <t>CAY8064-G8</t>
  </si>
  <si>
    <t>60°
700mm
280mm
135mm</t>
  </si>
  <si>
    <t>F240206</t>
  </si>
  <si>
    <t>CAY8065-G8</t>
  </si>
  <si>
    <t>55°
750mm
330mm
155mm</t>
  </si>
  <si>
    <t>F240207</t>
  </si>
  <si>
    <t>CAY8066-G8</t>
  </si>
  <si>
    <t>450mm
200mm
105mm</t>
  </si>
  <si>
    <t>F240208</t>
  </si>
  <si>
    <t>CAY8067-G8</t>
  </si>
  <si>
    <t>400mm
160mm
59mm</t>
  </si>
  <si>
    <t>F240209</t>
  </si>
  <si>
    <t>CAY8068-G8</t>
  </si>
  <si>
    <t>350mm
120mm
65mm</t>
  </si>
  <si>
    <t>XL</t>
  </si>
  <si>
    <t>F240210</t>
  </si>
  <si>
    <t>CAY8069-G8</t>
  </si>
  <si>
    <t>F240211</t>
  </si>
  <si>
    <t>CAY8070-G8</t>
  </si>
  <si>
    <t>400mm
160mm
85mm</t>
  </si>
  <si>
    <t>XXl</t>
  </si>
  <si>
    <t>F240212</t>
  </si>
  <si>
    <t>CAY8071-G8</t>
  </si>
  <si>
    <t>350mm
120mm
60mm</t>
  </si>
  <si>
    <t>F240301</t>
  </si>
  <si>
    <t>CAY8072-G8</t>
  </si>
  <si>
    <t>95°
800mm
300mm
137mm</t>
  </si>
  <si>
    <t>F240302</t>
  </si>
  <si>
    <t>CAY8073-G8</t>
  </si>
  <si>
    <t>90°
800mm
280mm
137mm</t>
  </si>
  <si>
    <t>F240303</t>
  </si>
  <si>
    <t>CAY8074-G8</t>
  </si>
  <si>
    <t>85°
800mm
280mm
137mm</t>
  </si>
  <si>
    <t>F240304</t>
  </si>
  <si>
    <t>CAY8075-G8</t>
  </si>
  <si>
    <t xml:space="preserve"> </t>
  </si>
  <si>
    <t>75°
800mm
280mm
137mm</t>
  </si>
  <si>
    <t>F240305</t>
  </si>
  <si>
    <t>CAY8076-G8</t>
  </si>
  <si>
    <t>65°
750mm
260mm
126mm</t>
  </si>
  <si>
    <t>F240306</t>
  </si>
  <si>
    <t>CAY8077-G8</t>
  </si>
  <si>
    <t>55°
700mm
240mm
92mm</t>
  </si>
  <si>
    <t>F240307</t>
  </si>
  <si>
    <t>CAY8078-G8</t>
  </si>
  <si>
    <t>40°
627mm
220mm
72mm</t>
  </si>
  <si>
    <t>F240308</t>
  </si>
  <si>
    <t>CAY8079-G8</t>
  </si>
  <si>
    <t>95°
450mm
180mm
95mm</t>
  </si>
  <si>
    <t>F240309</t>
  </si>
  <si>
    <t>CAY8080-G8</t>
  </si>
  <si>
    <t>90°
440mm
170mm
85mm</t>
  </si>
  <si>
    <t>F240310</t>
  </si>
  <si>
    <t>CAY8081-G8</t>
  </si>
  <si>
    <t>85°
420mm
160mm
80mm</t>
  </si>
  <si>
    <t>F240311</t>
  </si>
  <si>
    <t>CAY8082-G8</t>
  </si>
  <si>
    <t>75°
400mm
150mm
73mm</t>
  </si>
  <si>
    <t>F240312</t>
  </si>
  <si>
    <t>CAY8083-G8</t>
  </si>
  <si>
    <t>65°
370mm
140mm
65mm</t>
  </si>
  <si>
    <t>F240313</t>
  </si>
  <si>
    <t>CAY8084-G8</t>
  </si>
  <si>
    <t>55°
340mm
130mm
54mm</t>
  </si>
  <si>
    <t>F240314</t>
  </si>
  <si>
    <t>CAY8085-G8</t>
  </si>
  <si>
    <t>45°
310mm
120mm
45mm</t>
  </si>
  <si>
    <t>F240401</t>
  </si>
  <si>
    <t>CAY8086-G8</t>
  </si>
  <si>
    <t>600mm
400mm
190mm</t>
  </si>
  <si>
    <t>F240402</t>
  </si>
  <si>
    <t>CAY8087-G8</t>
  </si>
  <si>
    <t>490mm
320mm
153mm</t>
  </si>
  <si>
    <t>F240403</t>
  </si>
  <si>
    <t>CAY8088-G8</t>
  </si>
  <si>
    <t>350mm
230mm
110mm</t>
  </si>
  <si>
    <t>F240404</t>
  </si>
  <si>
    <t>CAY8089-G8</t>
  </si>
  <si>
    <t>600mm
430mm
160mm</t>
  </si>
  <si>
    <t>F240405</t>
  </si>
  <si>
    <t>CAY8090-G8</t>
  </si>
  <si>
    <t>F240406</t>
  </si>
  <si>
    <t>CAY8091-G8</t>
  </si>
  <si>
    <t>350mm
250mm
94mm</t>
  </si>
  <si>
    <t>F240407</t>
  </si>
  <si>
    <t>CAY8092-G8</t>
  </si>
  <si>
    <t>604mm
432mm
176mm</t>
  </si>
  <si>
    <t>F240408</t>
  </si>
  <si>
    <t>CAY8093-G8</t>
  </si>
  <si>
    <t>490mm
350mm
143mm</t>
  </si>
  <si>
    <t>F240409</t>
  </si>
  <si>
    <t>CAY8094-G8</t>
  </si>
  <si>
    <t>353mm
250mm
103mm</t>
  </si>
  <si>
    <t>F240410</t>
  </si>
  <si>
    <t>CAY8095-G8</t>
  </si>
  <si>
    <t>604mm
432mm
157mm</t>
  </si>
  <si>
    <t>F240411</t>
  </si>
  <si>
    <t>CAY8096-G8</t>
  </si>
  <si>
    <t>490mm
350mm
127mm</t>
  </si>
  <si>
    <t>F240412</t>
  </si>
  <si>
    <t>CAY8097-G8</t>
  </si>
  <si>
    <t>353mm
250mm
92mm</t>
  </si>
  <si>
    <t>F240501</t>
  </si>
  <si>
    <t>CAY8098-G8</t>
  </si>
  <si>
    <t>782mm
270mm
162mm</t>
  </si>
  <si>
    <t>F240502</t>
  </si>
  <si>
    <t>CAY8099-G8</t>
  </si>
  <si>
    <t>731mm
252mm
113mm</t>
  </si>
  <si>
    <t>F240503</t>
  </si>
  <si>
    <t>CAY8100-G8</t>
  </si>
  <si>
    <t>680mm
234mm
91mm</t>
  </si>
  <si>
    <t>F240504</t>
  </si>
  <si>
    <t>CAY8101-G8</t>
  </si>
  <si>
    <t>450mm
200mm
95mm</t>
  </si>
  <si>
    <t>F240505</t>
  </si>
  <si>
    <t>CAY8102-G8</t>
  </si>
  <si>
    <t>411mm
182mm
77mm</t>
  </si>
  <si>
    <t>F240506</t>
  </si>
  <si>
    <t>CAY8103-G8</t>
  </si>
  <si>
    <t>378mm
168mm
70mm</t>
  </si>
  <si>
    <t>F240507</t>
  </si>
  <si>
    <t>CAY0111-G8</t>
  </si>
  <si>
    <t>F240508</t>
  </si>
  <si>
    <t>CAY0112-G8</t>
  </si>
  <si>
    <t>F240509</t>
  </si>
  <si>
    <t>CAY0113-G8</t>
  </si>
  <si>
    <t>F240510</t>
  </si>
  <si>
    <t>CAY0114-G8</t>
  </si>
  <si>
    <t>F240511</t>
  </si>
  <si>
    <t>CAY0115-G8</t>
  </si>
  <si>
    <t>F240512</t>
  </si>
  <si>
    <t>CAY0116-G8</t>
  </si>
  <si>
    <t>CG holds</t>
  </si>
  <si>
    <t>Nb.</t>
  </si>
  <si>
    <t>Factory</t>
  </si>
  <si>
    <t xml:space="preserve"> Color</t>
  </si>
  <si>
    <t xml:space="preserve">合計 ホールド数 </t>
  </si>
  <si>
    <t>備考</t>
  </si>
  <si>
    <t>Red</t>
  </si>
  <si>
    <t>Blue</t>
  </si>
  <si>
    <t>Yellow</t>
  </si>
  <si>
    <t>Black</t>
  </si>
  <si>
    <t>white</t>
  </si>
  <si>
    <t>Purple</t>
  </si>
  <si>
    <t>Orange</t>
  </si>
  <si>
    <t>Green</t>
  </si>
  <si>
    <t>Pink</t>
  </si>
  <si>
    <t>Fluoro
Green</t>
  </si>
  <si>
    <t>Fluoro
Yellow</t>
  </si>
  <si>
    <t>Fluoro
Orange</t>
  </si>
  <si>
    <t>CG</t>
  </si>
  <si>
    <t xml:space="preserve">good edge </t>
  </si>
  <si>
    <t>設定なし</t>
  </si>
  <si>
    <t>XS</t>
  </si>
  <si>
    <t>22.10.</t>
  </si>
  <si>
    <t>open Jug</t>
  </si>
  <si>
    <t>CG-Aa</t>
  </si>
  <si>
    <t>CG-Ab</t>
  </si>
  <si>
    <t>CG-Ba</t>
  </si>
  <si>
    <t>CG-Bb</t>
  </si>
  <si>
    <t>M-L</t>
  </si>
  <si>
    <t>CG-Bc</t>
  </si>
  <si>
    <t>CG-Ca</t>
  </si>
  <si>
    <t>slopper</t>
  </si>
  <si>
    <t>CG-Da</t>
  </si>
  <si>
    <t>pinch</t>
  </si>
  <si>
    <t>CG-Db</t>
  </si>
  <si>
    <t>CG-Ea</t>
  </si>
  <si>
    <t>CG-Fa</t>
  </si>
  <si>
    <t>S-L</t>
  </si>
  <si>
    <t>CG-Ga</t>
  </si>
  <si>
    <t>CG-Ha</t>
  </si>
  <si>
    <t>CG-Ja</t>
  </si>
  <si>
    <t>Sloper</t>
  </si>
  <si>
    <t>CG-Ka</t>
  </si>
  <si>
    <t>XS-M</t>
  </si>
  <si>
    <t>CG-La</t>
  </si>
  <si>
    <t>edge crimp</t>
  </si>
  <si>
    <t>CG-Ma</t>
  </si>
  <si>
    <t>CG-Na</t>
  </si>
  <si>
    <t>CG-Pa</t>
  </si>
  <si>
    <t>CG-Qa</t>
  </si>
  <si>
    <t>Sloper Jug</t>
  </si>
  <si>
    <t>CG-Ra</t>
  </si>
  <si>
    <t>CG-Sa</t>
  </si>
  <si>
    <t>CG-Sb</t>
  </si>
  <si>
    <t>CG-Sc</t>
  </si>
  <si>
    <t>CG-Sd</t>
  </si>
  <si>
    <t>quickraw
Bloker</t>
  </si>
  <si>
    <t>グレーのみ設定</t>
  </si>
  <si>
    <t>hanger
Bloker</t>
  </si>
  <si>
    <t>CG-Za.PE</t>
  </si>
  <si>
    <t>down holds</t>
  </si>
  <si>
    <t>グレーのみ設定 ポリエステルのみ設定</t>
  </si>
  <si>
    <t>CG WoodsVOL</t>
  </si>
  <si>
    <t>size（mm）</t>
  </si>
  <si>
    <t xml:space="preserve"> color</t>
  </si>
  <si>
    <t xml:space="preserve">ホールド数 </t>
  </si>
  <si>
    <r>
      <rPr>
        <sz val="6"/>
        <color indexed="8"/>
        <rFont val="等线"/>
      </rPr>
      <t>RED</t>
    </r>
    <r>
      <rPr>
        <sz val="6"/>
        <color indexed="8"/>
        <rFont val="ヒラギノ角ゴシック W3"/>
        <family val="3"/>
        <charset val="128"/>
      </rPr>
      <t xml:space="preserve">
</t>
    </r>
    <r>
      <rPr>
        <sz val="6"/>
        <color indexed="8"/>
        <rFont val="ヒラギノ角ゴシック W3"/>
        <family val="3"/>
        <charset val="128"/>
      </rPr>
      <t>RAL3028</t>
    </r>
  </si>
  <si>
    <r>
      <rPr>
        <sz val="6"/>
        <color indexed="8"/>
        <rFont val="等线"/>
      </rPr>
      <t>BLUE </t>
    </r>
    <r>
      <rPr>
        <sz val="6"/>
        <color indexed="25"/>
        <rFont val="ヒラギノ角ゴシック W3"/>
        <family val="3"/>
        <charset val="128"/>
      </rPr>
      <t>RAL5005</t>
    </r>
  </si>
  <si>
    <r>
      <rPr>
        <sz val="6"/>
        <color indexed="8"/>
        <rFont val="ヒラギノ角ゴシック W3"/>
        <family val="3"/>
        <charset val="128"/>
      </rPr>
      <t xml:space="preserve">黄
</t>
    </r>
    <r>
      <rPr>
        <sz val="6"/>
        <color indexed="8"/>
        <rFont val="ヒラギノ角ゴシック W3"/>
        <family val="3"/>
        <charset val="128"/>
      </rPr>
      <t>RAL1023</t>
    </r>
  </si>
  <si>
    <r>
      <rPr>
        <sz val="6"/>
        <color indexed="25"/>
        <rFont val="ヒラギノ角ゴシック W3"/>
        <family val="3"/>
        <charset val="128"/>
      </rPr>
      <t xml:space="preserve">黑
</t>
    </r>
    <r>
      <rPr>
        <sz val="6"/>
        <color indexed="25"/>
        <rFont val="ヒラギノ角ゴシック W3"/>
        <family val="3"/>
        <charset val="128"/>
      </rPr>
      <t>RAL9004</t>
    </r>
  </si>
  <si>
    <r>
      <rPr>
        <sz val="6"/>
        <color indexed="8"/>
        <rFont val="ヒラギノ角ゴシック W3"/>
        <family val="3"/>
        <charset val="128"/>
      </rPr>
      <t xml:space="preserve">白
</t>
    </r>
    <r>
      <rPr>
        <sz val="6"/>
        <color indexed="8"/>
        <rFont val="ヒラギノ角ゴシック W3"/>
        <family val="3"/>
        <charset val="128"/>
      </rPr>
      <t>RAL9003</t>
    </r>
  </si>
  <si>
    <t>灰
RAL 7001</t>
  </si>
  <si>
    <r>
      <rPr>
        <sz val="6"/>
        <color indexed="8"/>
        <rFont val="等线"/>
      </rPr>
      <t>濃</t>
    </r>
    <r>
      <rPr>
        <sz val="6"/>
        <color indexed="8"/>
        <rFont val="ヒラギノ角ゴシック W3"/>
        <family val="3"/>
        <charset val="128"/>
      </rPr>
      <t xml:space="preserve">紫
</t>
    </r>
    <r>
      <rPr>
        <sz val="6"/>
        <color indexed="8"/>
        <rFont val="ヒラギノ角ゴシック W3"/>
        <family val="3"/>
        <charset val="128"/>
      </rPr>
      <t>RAL4008</t>
    </r>
  </si>
  <si>
    <r>
      <rPr>
        <sz val="6"/>
        <color indexed="8"/>
        <rFont val="ヒラギノ角ゴシック W3"/>
        <family val="3"/>
        <charset val="128"/>
      </rPr>
      <t xml:space="preserve">オレンジ
</t>
    </r>
    <r>
      <rPr>
        <sz val="6"/>
        <color indexed="8"/>
        <rFont val="ヒラギノ角ゴシック W3"/>
        <family val="3"/>
        <charset val="128"/>
      </rPr>
      <t>RAL2009</t>
    </r>
  </si>
  <si>
    <r>
      <rPr>
        <sz val="6"/>
        <color indexed="8"/>
        <rFont val="ヒラギノ角ゴシック W3"/>
        <family val="3"/>
        <charset val="128"/>
      </rPr>
      <t xml:space="preserve">绿
</t>
    </r>
    <r>
      <rPr>
        <sz val="6"/>
        <color indexed="8"/>
        <rFont val="ヒラギノ角ゴシック W3"/>
        <family val="3"/>
        <charset val="128"/>
      </rPr>
      <t>RAL6037</t>
    </r>
  </si>
  <si>
    <r>
      <rPr>
        <sz val="6"/>
        <color indexed="8"/>
        <rFont val="等线"/>
      </rPr>
      <t>蛍光 ピンク</t>
    </r>
    <r>
      <rPr>
        <sz val="6"/>
        <color indexed="8"/>
        <rFont val="ヒラギノ角ゴシック W3"/>
        <family val="3"/>
        <charset val="128"/>
      </rPr>
      <t xml:space="preserve">
</t>
    </r>
    <r>
      <rPr>
        <sz val="6"/>
        <color indexed="8"/>
        <rFont val="ヒラギノ角ゴシック W3"/>
        <family val="3"/>
        <charset val="128"/>
      </rPr>
      <t>Pantone 806C</t>
    </r>
  </si>
  <si>
    <r>
      <rPr>
        <sz val="6"/>
        <color indexed="8"/>
        <rFont val="等线"/>
      </rPr>
      <t>蛍光 グリーン</t>
    </r>
    <r>
      <rPr>
        <sz val="6"/>
        <color indexed="8"/>
        <rFont val="ヒラギノ角ゴシック W3"/>
        <family val="3"/>
        <charset val="128"/>
      </rPr>
      <t xml:space="preserve">
</t>
    </r>
    <r>
      <rPr>
        <sz val="6"/>
        <color indexed="8"/>
        <rFont val="ヒラギノ角ゴシック W3"/>
        <family val="3"/>
        <charset val="128"/>
      </rPr>
      <t>RAL6028</t>
    </r>
  </si>
  <si>
    <t>蛍光 イエロー
RAL 1026</t>
  </si>
  <si>
    <t>W2401</t>
  </si>
  <si>
    <t>75°+80°
L:768
W:133
H:135</t>
  </si>
  <si>
    <t>W2402</t>
  </si>
  <si>
    <t>75°+80°
L:996
W:150
H:131</t>
  </si>
  <si>
    <t>W2403</t>
  </si>
  <si>
    <t>75°+80°
L:1396
W:165
H:135</t>
  </si>
  <si>
    <t>W2404</t>
  </si>
  <si>
    <t>75°+80°
L:1396
W:140
H:135</t>
  </si>
  <si>
    <t>W2405</t>
  </si>
  <si>
    <t>75°+80°
L:1052
W:140
H:135</t>
  </si>
  <si>
    <t>W2406</t>
  </si>
  <si>
    <t>65°+70°
L:768
W:173
H:133</t>
  </si>
  <si>
    <t>W2407</t>
  </si>
  <si>
    <t>65°+70°
L:1052
W:180
H:131</t>
  </si>
  <si>
    <t>W2408</t>
  </si>
  <si>
    <t>65°+70°
L:1435
W:219
H:135</t>
  </si>
  <si>
    <t>W2409</t>
  </si>
  <si>
    <t>65°+70°
L:1435
W:180
H:135</t>
  </si>
  <si>
    <t>W2410</t>
  </si>
  <si>
    <t>65°+70°
L:843
W:155
H:104</t>
  </si>
  <si>
    <t>W2411</t>
  </si>
  <si>
    <t>70°+70°
L:896
W:226
H:92</t>
  </si>
  <si>
    <t>W2412</t>
  </si>
  <si>
    <t>70°+70°
L:1195
W:301
H:122</t>
  </si>
  <si>
    <t>W2413</t>
  </si>
  <si>
    <t>30°+70°
L:499
W:193
H:57</t>
  </si>
  <si>
    <t>W2414</t>
  </si>
  <si>
    <t>30°+70°
L:703
W:272
H:81</t>
  </si>
  <si>
    <t>W2415</t>
  </si>
  <si>
    <t>30°+70°
L:901
W:349
H:103</t>
  </si>
  <si>
    <t>W2416</t>
  </si>
  <si>
    <t>30°+70°
L:1198
W:464
H:138</t>
  </si>
  <si>
    <t>W2417</t>
  </si>
  <si>
    <t>25°+50°
L:1050
W:705
H:227</t>
  </si>
  <si>
    <t>W2418</t>
  </si>
  <si>
    <t>20°+30°
L:1050
W:773
H:203</t>
  </si>
  <si>
    <t>W2419</t>
  </si>
  <si>
    <t>20°+45°
L:1050
W:676
H:170</t>
  </si>
  <si>
    <t>W2420</t>
  </si>
  <si>
    <t>25°+50°
L:1552
W:1042
H:336</t>
  </si>
  <si>
    <t>W2421</t>
  </si>
  <si>
    <t>20°+30°
L:1552
W:1143
H:265</t>
  </si>
  <si>
    <t>W2422</t>
  </si>
  <si>
    <t>20°+45°
L:1552
W:1000
H:251</t>
  </si>
  <si>
    <t>W2423</t>
  </si>
  <si>
    <t>40°+80°
L:1050
W:580
H:205</t>
  </si>
  <si>
    <t>W2424</t>
  </si>
  <si>
    <t>40°+90°
L:1050
W:580
H:209</t>
  </si>
  <si>
    <t>W2425</t>
  </si>
  <si>
    <t>40°+100°
L:1050
W:460
H:205</t>
  </si>
  <si>
    <t>W2426</t>
  </si>
  <si>
    <t>40°+80°
L:706
W:390
H:140</t>
  </si>
  <si>
    <t>W2427</t>
  </si>
  <si>
    <t>40°+90°
L:706
W:390
H:140</t>
  </si>
  <si>
    <t>W2428</t>
  </si>
  <si>
    <t>40°+100°
L:706
W:325
H:140</t>
  </si>
  <si>
    <t>W2429</t>
  </si>
  <si>
    <t>30°+60°
L:1497
W:628
H:268</t>
  </si>
  <si>
    <t>W2430</t>
  </si>
  <si>
    <t>30°+60°
L:1409
W:507
H:217</t>
  </si>
  <si>
    <t>W2431</t>
  </si>
  <si>
    <t>30°+60°
L:1311
W:406
H:174</t>
  </si>
  <si>
    <t>W2432</t>
  </si>
  <si>
    <t>30°+60°
L:1812
W:760
H:226</t>
  </si>
  <si>
    <t>W2433</t>
  </si>
  <si>
    <t>30°+60°
L:1705
W:614
H:183</t>
  </si>
  <si>
    <t>W2434</t>
  </si>
  <si>
    <t>30°+60°
L:1586
W:491
H:147</t>
  </si>
  <si>
    <t>CGV-A001</t>
  </si>
  <si>
    <t>1000*165</t>
  </si>
  <si>
    <t>CGV-A002</t>
  </si>
  <si>
    <t>CGV-A003</t>
  </si>
  <si>
    <t>CGV-A004</t>
  </si>
  <si>
    <t>CGV-A005</t>
  </si>
  <si>
    <t>CGV-A006</t>
  </si>
  <si>
    <t>CGV-A008</t>
  </si>
  <si>
    <t>1000长</t>
  </si>
  <si>
    <t>CGV-A009</t>
  </si>
  <si>
    <t>CGV-A007</t>
  </si>
  <si>
    <t>CGV-B001</t>
  </si>
  <si>
    <t>1500*245</t>
  </si>
  <si>
    <t>CGV-B002</t>
  </si>
  <si>
    <t>CGV-B003</t>
  </si>
  <si>
    <t>CGV-B004</t>
  </si>
  <si>
    <t>CGV-B005</t>
  </si>
  <si>
    <t>CGV-B006</t>
  </si>
  <si>
    <t>CGV-B008</t>
  </si>
  <si>
    <t>CGV-B009</t>
  </si>
  <si>
    <t>CGV-B007</t>
  </si>
  <si>
    <t>CGV-C001</t>
  </si>
  <si>
    <t>CGV-C002</t>
  </si>
  <si>
    <t>CGV-D001</t>
  </si>
  <si>
    <t>800
30°/45°/50°</t>
  </si>
  <si>
    <t>CGV-D002</t>
  </si>
  <si>
    <t>1000
30°/45°/50°</t>
  </si>
  <si>
    <t>CGV-D003</t>
  </si>
  <si>
    <t>1200
30°/45°/50°</t>
  </si>
  <si>
    <t>CGV-D004</t>
  </si>
  <si>
    <t>800
30°/35°/40°</t>
  </si>
  <si>
    <t>CGV-D005</t>
  </si>
  <si>
    <t>1000
30°/35°/40°</t>
  </si>
  <si>
    <t>CGV-D006</t>
  </si>
  <si>
    <t>1200
30°/35°/40°</t>
  </si>
  <si>
    <t>CGV-E001</t>
  </si>
  <si>
    <t>800
30°/45°/90°</t>
  </si>
  <si>
    <t>CGV-E002</t>
  </si>
  <si>
    <t>800
30°/45°/75°</t>
  </si>
  <si>
    <t>CGV-E003</t>
  </si>
  <si>
    <t>800
30°/45°/55°</t>
  </si>
  <si>
    <t>CGV-E004</t>
  </si>
  <si>
    <t>800
30°/45°/30°</t>
  </si>
  <si>
    <t>CGV-E005</t>
  </si>
  <si>
    <t>1200
30°/45°/90°</t>
  </si>
  <si>
    <t>CGV-E006</t>
  </si>
  <si>
    <t>1200
30°/45°/75°</t>
  </si>
  <si>
    <t>CGV-E007</t>
  </si>
  <si>
    <t>1200
30°/45°/55°</t>
  </si>
  <si>
    <t>CGV-E008</t>
  </si>
  <si>
    <t>1200
30°/45°/30°</t>
  </si>
  <si>
    <t>01+06+(07or13)+(19or20)+(21or22)</t>
  </si>
  <si>
    <t>W23.01</t>
  </si>
  <si>
    <t>1200+1200
20°/50°</t>
  </si>
  <si>
    <r>
      <rPr>
        <sz val="12"/>
        <color indexed="8"/>
        <rFont val="等线"/>
      </rPr>
      <t xml:space="preserve">
</t>
    </r>
    <r>
      <rPr>
        <sz val="6"/>
        <color indexed="8"/>
        <rFont val="ヒラギノ角ゴシック W3"/>
        <family val="3"/>
        <charset val="128"/>
      </rPr>
      <t>組合せ例</t>
    </r>
  </si>
  <si>
    <t>W23.02</t>
  </si>
  <si>
    <t>875+900</t>
  </si>
  <si>
    <t>01+02+03+04+05</t>
  </si>
  <si>
    <t>W23.03</t>
  </si>
  <si>
    <t>900+875</t>
  </si>
  <si>
    <t>W23.04</t>
  </si>
  <si>
    <t>1660+1100</t>
  </si>
  <si>
    <t>W23.05</t>
  </si>
  <si>
    <t>1100+1660</t>
  </si>
  <si>
    <t>W23.06</t>
  </si>
  <si>
    <t>W23.07</t>
  </si>
  <si>
    <t>500+900+500
20°/50°</t>
  </si>
  <si>
    <t>07+08+09+10+11+!2</t>
  </si>
  <si>
    <t>W23.08</t>
  </si>
  <si>
    <t>600+750</t>
  </si>
  <si>
    <t>W23.09</t>
  </si>
  <si>
    <t>750+600</t>
  </si>
  <si>
    <t>W23.10</t>
  </si>
  <si>
    <t>540+870</t>
  </si>
  <si>
    <t>W23.11</t>
  </si>
  <si>
    <t>870+540</t>
  </si>
  <si>
    <t xml:space="preserve">
12+12+12</t>
  </si>
  <si>
    <t>W23.12</t>
  </si>
  <si>
    <t>1200
20°</t>
  </si>
  <si>
    <t>W23.13</t>
  </si>
  <si>
    <t>500+900+500
30°/50°</t>
  </si>
  <si>
    <t xml:space="preserve">
13+14+15+16+17+18</t>
  </si>
  <si>
    <t>W23.14</t>
  </si>
  <si>
    <t>1100+550</t>
  </si>
  <si>
    <t>W23.15</t>
  </si>
  <si>
    <t>5500+1100</t>
  </si>
  <si>
    <t>W23.16</t>
  </si>
  <si>
    <t>700+1175</t>
  </si>
  <si>
    <t>W23.17</t>
  </si>
  <si>
    <t>1175+700</t>
  </si>
  <si>
    <t xml:space="preserve">
18+18+18</t>
  </si>
  <si>
    <t>W23.18</t>
  </si>
  <si>
    <t>1126
30°</t>
  </si>
  <si>
    <t>W23.19</t>
  </si>
  <si>
    <t>666
25°</t>
  </si>
  <si>
    <t>W23.20</t>
  </si>
  <si>
    <t>W23.21</t>
  </si>
  <si>
    <t>550
30°</t>
  </si>
  <si>
    <t>W23.22</t>
  </si>
  <si>
    <t>550
35°</t>
  </si>
  <si>
    <t>PentaFai holds</t>
  </si>
  <si>
    <t>size</t>
  </si>
  <si>
    <t>Gray</t>
  </si>
  <si>
    <t>P2301</t>
  </si>
  <si>
    <t xml:space="preserve">Edge </t>
  </si>
  <si>
    <t>P2302</t>
  </si>
  <si>
    <t xml:space="preserve">Crimp </t>
  </si>
  <si>
    <t>P2303</t>
  </si>
  <si>
    <t>Edge</t>
  </si>
  <si>
    <t>P2304</t>
  </si>
  <si>
    <t>Crimp</t>
  </si>
  <si>
    <t>P2305</t>
  </si>
  <si>
    <t>good sloper</t>
  </si>
  <si>
    <t>P2306</t>
  </si>
  <si>
    <t xml:space="preserve">Open JUG
</t>
  </si>
  <si>
    <t>P2307</t>
  </si>
  <si>
    <t>P2308</t>
  </si>
  <si>
    <t>P2309</t>
  </si>
  <si>
    <t xml:space="preserve"> Edge</t>
  </si>
  <si>
    <t>P2310</t>
  </si>
  <si>
    <t xml:space="preserve">
open sloper
</t>
  </si>
  <si>
    <t>P2311</t>
  </si>
  <si>
    <t>P2312</t>
  </si>
  <si>
    <t>sloper</t>
  </si>
  <si>
    <t>P2313</t>
  </si>
  <si>
    <t>FEET
&amp;
THUMB</t>
  </si>
  <si>
    <t>P2314</t>
  </si>
  <si>
    <t xml:space="preserve">Bad Edge
</t>
  </si>
  <si>
    <t>P2315</t>
  </si>
  <si>
    <t>P2316</t>
  </si>
  <si>
    <t>P2317</t>
  </si>
  <si>
    <t>Sloper
Pinch</t>
  </si>
  <si>
    <t>P2318</t>
  </si>
  <si>
    <t>XXXXL</t>
  </si>
  <si>
    <t>P2319</t>
  </si>
  <si>
    <t>P2320</t>
  </si>
  <si>
    <t>Edge
Feet
Thumb</t>
  </si>
  <si>
    <t>xs</t>
  </si>
  <si>
    <t>P2321</t>
  </si>
  <si>
    <t>P2322</t>
  </si>
  <si>
    <t xml:space="preserve">Pinch </t>
  </si>
  <si>
    <t>P2323</t>
  </si>
  <si>
    <t>P2324</t>
  </si>
  <si>
    <t>P2325</t>
  </si>
  <si>
    <t>L-XL</t>
  </si>
  <si>
    <t>P2326</t>
  </si>
  <si>
    <t>P2327</t>
  </si>
  <si>
    <t xml:space="preserve">Sloper </t>
  </si>
  <si>
    <t>P2328</t>
  </si>
  <si>
    <t xml:space="preserve">JUG </t>
  </si>
  <si>
    <t>P2329</t>
  </si>
  <si>
    <t>P2330</t>
  </si>
  <si>
    <t>P2331</t>
  </si>
  <si>
    <t xml:space="preserve">Incut </t>
  </si>
  <si>
    <t>P2332</t>
  </si>
  <si>
    <t>P2333</t>
  </si>
  <si>
    <t>P2334</t>
  </si>
  <si>
    <t>P2335</t>
  </si>
  <si>
    <t>Duel-Tex
SLOPER</t>
  </si>
  <si>
    <t>P2336</t>
  </si>
  <si>
    <t xml:space="preserve">Duel-Tex
SLOPER
Edge
</t>
  </si>
  <si>
    <t>good Feet</t>
  </si>
  <si>
    <t xml:space="preserve">Feet
</t>
  </si>
  <si>
    <t>INCUT</t>
  </si>
  <si>
    <t>Crimp
Incut</t>
  </si>
  <si>
    <t>good Incut</t>
  </si>
  <si>
    <t>p22.17</t>
  </si>
  <si>
    <t>p22.18</t>
  </si>
  <si>
    <t>Open 
Sloper
Jug</t>
  </si>
  <si>
    <t>p22.19</t>
  </si>
  <si>
    <t xml:space="preserve">open JUG
</t>
  </si>
  <si>
    <t>p22.20.</t>
  </si>
  <si>
    <t>p22.21</t>
  </si>
  <si>
    <t>p22.22</t>
  </si>
  <si>
    <t>Foot</t>
  </si>
  <si>
    <t>p22.23</t>
  </si>
  <si>
    <t>OPEN GOOD</t>
  </si>
  <si>
    <t>p22.24</t>
  </si>
  <si>
    <t>Bad Edge</t>
  </si>
  <si>
    <t>s</t>
  </si>
  <si>
    <t>p22.25</t>
  </si>
  <si>
    <t>貴社名</t>
    <phoneticPr fontId="34"/>
  </si>
  <si>
    <t>ホールド送付先住所
〒</t>
    <phoneticPr fontId="34"/>
  </si>
  <si>
    <r>
      <rPr>
        <sz val="11"/>
        <color indexed="8"/>
        <rFont val="ヒラギノ角ゴシック W3"/>
        <family val="3"/>
        <charset val="128"/>
      </rPr>
      <t>株式会社　船橋ロッキー</t>
    </r>
    <r>
      <rPr>
        <sz val="12"/>
        <color indexed="8"/>
        <rFont val="等线"/>
      </rPr>
      <t xml:space="preserve">
</t>
    </r>
    <r>
      <rPr>
        <sz val="11"/>
        <color indexed="8"/>
        <rFont val="ヒラギノ角ゴシック W3"/>
        <family val="3"/>
        <charset val="128"/>
      </rPr>
      <t>東京都港区港南5-4-38 松岡品川埠頭ビル103_x000B_TEL:03-6712-9538_x000B__x000B_オーダーシート送付先：</t>
    </r>
    <r>
      <rPr>
        <u/>
        <sz val="11"/>
        <color indexed="14"/>
        <rFont val="ヒラギノ角ゴシック W3"/>
        <family val="3"/>
        <charset val="128"/>
      </rPr>
      <t>s_ozawa@satelliteclimbing.com</t>
    </r>
    <r>
      <rPr>
        <sz val="11"/>
        <color indexed="8"/>
        <rFont val="ヒラギノ角ゴシック W3"/>
        <family val="3"/>
        <charset val="128"/>
      </rPr>
      <t xml:space="preserve">
担当：小澤_x000B__x000B_
</t>
    </r>
    <r>
      <rPr>
        <sz val="16"/>
        <color indexed="15"/>
        <rFont val="ヒラギノ角ゴシック W3"/>
        <family val="3"/>
        <charset val="128"/>
      </rPr>
      <t>プレオーダー納期2025年３月頃</t>
    </r>
    <r>
      <rPr>
        <sz val="16"/>
        <color indexed="8"/>
        <rFont val="ヒラギノ角ゴシック W3"/>
        <family val="3"/>
        <charset val="128"/>
      </rPr>
      <t>_x000B_</t>
    </r>
    <r>
      <rPr>
        <sz val="16"/>
        <color indexed="15"/>
        <rFont val="ヒラギノ角ゴシック W3"/>
        <family val="3"/>
        <charset val="128"/>
      </rPr>
      <t>プレオーダー締切11/21となります_x000B_入金は納品後</t>
    </r>
    <r>
      <rPr>
        <sz val="16"/>
        <color rgb="FFFF2600"/>
        <rFont val="等线"/>
        <family val="3"/>
        <charset val="134"/>
      </rPr>
      <t>1カ月</t>
    </r>
    <r>
      <rPr>
        <sz val="16"/>
        <color rgb="FFFF2600"/>
        <rFont val="ＭＳ Ｐゴシック"/>
        <family val="3"/>
        <charset val="128"/>
      </rPr>
      <t>以内にお願いいたします</t>
    </r>
    <rPh sb="146" eb="149">
      <t>ノウヒンゴ</t>
    </rPh>
    <rPh sb="151" eb="152">
      <t>ゲツ</t>
    </rPh>
    <rPh sb="152" eb="154">
      <t>イナイ</t>
    </rPh>
    <rPh sb="156" eb="157">
      <t>ネガ</t>
    </rPh>
    <phoneticPr fontId="34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</si>
</sst>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0&quot; &quot;;\(0.00\)"/>
    <numFmt numFmtId="177" formatCode="[$¥-411]&quot; &quot;#,##0&quot; &quot;;\([$¥-411]&quot; &quot;#,##0\)"/>
    <numFmt numFmtId="178" formatCode="&quot;¥&quot;#,##0"/>
    <numFmt numFmtId="179" formatCode="[$¥-411]#,##0"/>
    <numFmt numFmtId="180" formatCode="[$¥-411]&quot; &quot;#,##0"/>
  </numFmts>
  <fonts count="38">
    <font>
      <sz val="12"/>
      <color indexed="8"/>
      <name val="等线"/>
    </font>
    <font>
      <sz val="14"/>
      <color indexed="8"/>
      <name val="等线"/>
    </font>
    <font>
      <u/>
      <sz val="12"/>
      <color indexed="11"/>
      <name val="等线"/>
    </font>
    <font>
      <sz val="11"/>
      <color indexed="8"/>
      <name val="ヒラギノ角ゴシック W3"/>
      <family val="3"/>
      <charset val="128"/>
    </font>
    <font>
      <u/>
      <sz val="11"/>
      <color indexed="14"/>
      <name val="ヒラギノ角ゴシック W3"/>
      <family val="3"/>
      <charset val="128"/>
    </font>
    <font>
      <sz val="16"/>
      <color indexed="15"/>
      <name val="ヒラギノ角ゴシック W3"/>
      <family val="3"/>
      <charset val="128"/>
    </font>
    <font>
      <sz val="16"/>
      <color indexed="8"/>
      <name val="ヒラギノ角ゴシック W3"/>
      <family val="3"/>
      <charset val="128"/>
    </font>
    <font>
      <sz val="8"/>
      <color indexed="8"/>
      <name val="等线"/>
    </font>
    <font>
      <sz val="8"/>
      <color indexed="15"/>
      <name val="等线"/>
    </font>
    <font>
      <sz val="10"/>
      <color indexed="8"/>
      <name val="ヒラギノ角ゴシック W6"/>
      <family val="3"/>
      <charset val="128"/>
    </font>
    <font>
      <sz val="9"/>
      <color indexed="8"/>
      <name val="ヒラギノ角ゴシック W6"/>
      <family val="3"/>
      <charset val="128"/>
    </font>
    <font>
      <b/>
      <sz val="10"/>
      <color indexed="8"/>
      <name val="等线"/>
    </font>
    <font>
      <b/>
      <sz val="11"/>
      <color indexed="8"/>
      <name val="等线"/>
    </font>
    <font>
      <sz val="6"/>
      <color indexed="8"/>
      <name val="等线"/>
    </font>
    <font>
      <sz val="10"/>
      <color indexed="8"/>
      <name val="等线"/>
    </font>
    <font>
      <b/>
      <sz val="6"/>
      <color indexed="8"/>
      <name val="Calibri"/>
      <family val="2"/>
    </font>
    <font>
      <b/>
      <sz val="6"/>
      <color indexed="8"/>
      <name val="等线"/>
    </font>
    <font>
      <b/>
      <sz val="6"/>
      <color indexed="25"/>
      <name val="Calibri"/>
      <family val="2"/>
    </font>
    <font>
      <sz val="9"/>
      <color indexed="8"/>
      <name val="等线"/>
    </font>
    <font>
      <b/>
      <sz val="8"/>
      <color indexed="8"/>
      <name val="等线"/>
    </font>
    <font>
      <sz val="15"/>
      <color indexed="8"/>
      <name val="等线"/>
    </font>
    <font>
      <sz val="10"/>
      <color indexed="8"/>
      <name val="等线 (正文)"/>
      <family val="3"/>
      <charset val="128"/>
    </font>
    <font>
      <b/>
      <sz val="8"/>
      <color indexed="8"/>
      <name val="Calibri"/>
      <family val="2"/>
    </font>
    <font>
      <sz val="6"/>
      <color indexed="8"/>
      <name val="Calibri"/>
      <family val="2"/>
    </font>
    <font>
      <i/>
      <sz val="8"/>
      <color indexed="8"/>
      <name val="等线"/>
    </font>
    <font>
      <sz val="17"/>
      <color indexed="8"/>
      <name val="等线"/>
    </font>
    <font>
      <sz val="6"/>
      <color indexed="25"/>
      <name val="等线"/>
    </font>
    <font>
      <sz val="6"/>
      <color indexed="8"/>
      <name val="ヒラギノ角ゴシック W3"/>
      <family val="3"/>
      <charset val="128"/>
    </font>
    <font>
      <sz val="6"/>
      <color indexed="25"/>
      <name val="ヒラギノ角ゴシック W3"/>
      <family val="3"/>
      <charset val="128"/>
    </font>
    <font>
      <sz val="6"/>
      <color indexed="8"/>
      <name val="Palatino"/>
    </font>
    <font>
      <sz val="6"/>
      <color indexed="25"/>
      <name val="Palatino"/>
    </font>
    <font>
      <sz val="15"/>
      <color indexed="8"/>
      <name val="ヒラギノ角ゴシック W3"/>
      <family val="3"/>
      <charset val="128"/>
    </font>
    <font>
      <sz val="6"/>
      <color indexed="8"/>
      <name val="Arial"/>
      <family val="2"/>
    </font>
    <font>
      <b/>
      <sz val="20"/>
      <color indexed="8"/>
      <name val="等线"/>
    </font>
    <font>
      <sz val="6"/>
      <name val="ＭＳ Ｐゴシック"/>
      <family val="3"/>
      <charset val="128"/>
    </font>
    <font>
      <sz val="16"/>
      <color rgb="FFFF2600"/>
      <name val="ＭＳ Ｐゴシック"/>
      <family val="3"/>
      <charset val="128"/>
    </font>
    <font>
      <sz val="16"/>
      <color rgb="FFFF2600"/>
      <name val="等线"/>
      <family val="3"/>
      <charset val="134"/>
    </font>
    <font>
      <sz val="12"/>
      <color indexed="8"/>
      <name val="等线"/>
      <family val="3"/>
      <charset val="128"/>
    </font>
  </fonts>
  <fills count="47">
    <fill>
      <patternFill patternType="none"/>
    </fill>
    <fill>
      <patternFill patternType="gray125"/>
    </fill>
    <fill>
      <patternFill patternType="solid">
        <fgColor indexed="9"/>
        <bgColor auto="1"/>
      </patternFill>
    </fill>
    <fill>
      <patternFill patternType="solid">
        <fgColor indexed="10"/>
        <bgColor auto="1"/>
      </patternFill>
    </fill>
    <fill>
      <patternFill patternType="solid">
        <fgColor indexed="12"/>
        <bgColor auto="1"/>
      </patternFill>
    </fill>
    <fill>
      <patternFill patternType="solid">
        <fgColor indexed="16"/>
        <bgColor auto="1"/>
      </patternFill>
    </fill>
    <fill>
      <patternFill patternType="solid">
        <fgColor indexed="18"/>
        <bgColor auto="1"/>
      </patternFill>
    </fill>
    <fill>
      <patternFill patternType="solid">
        <fgColor indexed="19"/>
        <bgColor auto="1"/>
      </patternFill>
    </fill>
    <fill>
      <patternFill patternType="solid">
        <fgColor indexed="20"/>
        <bgColor auto="1"/>
      </patternFill>
    </fill>
    <fill>
      <patternFill patternType="solid">
        <fgColor indexed="21"/>
        <bgColor auto="1"/>
      </patternFill>
    </fill>
    <fill>
      <patternFill patternType="solid">
        <fgColor indexed="22"/>
        <bgColor auto="1"/>
      </patternFill>
    </fill>
    <fill>
      <patternFill patternType="solid">
        <fgColor indexed="23"/>
        <bgColor auto="1"/>
      </patternFill>
    </fill>
    <fill>
      <patternFill patternType="solid">
        <fgColor indexed="24"/>
        <bgColor auto="1"/>
      </patternFill>
    </fill>
    <fill>
      <patternFill patternType="solid">
        <fgColor indexed="25"/>
        <bgColor auto="1"/>
      </patternFill>
    </fill>
    <fill>
      <patternFill patternType="solid">
        <fgColor indexed="26"/>
        <bgColor auto="1"/>
      </patternFill>
    </fill>
    <fill>
      <patternFill patternType="solid">
        <fgColor indexed="27"/>
        <bgColor auto="1"/>
      </patternFill>
    </fill>
    <fill>
      <patternFill patternType="solid">
        <fgColor indexed="28"/>
        <bgColor auto="1"/>
      </patternFill>
    </fill>
    <fill>
      <patternFill patternType="solid">
        <fgColor indexed="29"/>
        <bgColor auto="1"/>
      </patternFill>
    </fill>
    <fill>
      <patternFill patternType="solid">
        <fgColor indexed="30"/>
        <bgColor auto="1"/>
      </patternFill>
    </fill>
    <fill>
      <patternFill patternType="solid">
        <fgColor indexed="31"/>
        <bgColor auto="1"/>
      </patternFill>
    </fill>
    <fill>
      <patternFill patternType="solid">
        <fgColor indexed="32"/>
        <bgColor auto="1"/>
      </patternFill>
    </fill>
    <fill>
      <patternFill patternType="solid">
        <fgColor indexed="33"/>
        <bgColor auto="1"/>
      </patternFill>
    </fill>
    <fill>
      <patternFill patternType="solid">
        <fgColor indexed="34"/>
        <bgColor auto="1"/>
      </patternFill>
    </fill>
    <fill>
      <patternFill patternType="solid">
        <fgColor indexed="17"/>
        <bgColor auto="1"/>
      </patternFill>
    </fill>
    <fill>
      <patternFill patternType="solid">
        <fgColor indexed="35"/>
        <bgColor auto="1"/>
      </patternFill>
    </fill>
    <fill>
      <patternFill patternType="solid">
        <fgColor indexed="36"/>
        <bgColor auto="1"/>
      </patternFill>
    </fill>
    <fill>
      <patternFill patternType="solid">
        <fgColor indexed="37"/>
        <bgColor auto="1"/>
      </patternFill>
    </fill>
    <fill>
      <patternFill patternType="solid">
        <fgColor indexed="38"/>
        <bgColor auto="1"/>
      </patternFill>
    </fill>
    <fill>
      <patternFill patternType="solid">
        <fgColor indexed="39"/>
        <bgColor auto="1"/>
      </patternFill>
    </fill>
    <fill>
      <patternFill patternType="solid">
        <fgColor indexed="40"/>
        <bgColor auto="1"/>
      </patternFill>
    </fill>
    <fill>
      <patternFill patternType="solid">
        <fgColor indexed="41"/>
        <bgColor auto="1"/>
      </patternFill>
    </fill>
    <fill>
      <patternFill patternType="solid">
        <fgColor indexed="42"/>
        <bgColor auto="1"/>
      </patternFill>
    </fill>
    <fill>
      <patternFill patternType="solid">
        <fgColor indexed="43"/>
        <bgColor auto="1"/>
      </patternFill>
    </fill>
    <fill>
      <patternFill patternType="solid">
        <fgColor indexed="44"/>
        <bgColor auto="1"/>
      </patternFill>
    </fill>
    <fill>
      <patternFill patternType="solid">
        <fgColor indexed="45"/>
        <bgColor auto="1"/>
      </patternFill>
    </fill>
    <fill>
      <patternFill patternType="solid">
        <fgColor indexed="46"/>
        <bgColor auto="1"/>
      </patternFill>
    </fill>
    <fill>
      <patternFill patternType="solid">
        <fgColor indexed="47"/>
        <bgColor auto="1"/>
      </patternFill>
    </fill>
    <fill>
      <patternFill patternType="solid">
        <fgColor indexed="48"/>
        <bgColor auto="1"/>
      </patternFill>
    </fill>
    <fill>
      <patternFill patternType="solid">
        <fgColor indexed="49"/>
        <bgColor auto="1"/>
      </patternFill>
    </fill>
    <fill>
      <patternFill patternType="solid">
        <fgColor indexed="50"/>
        <bgColor auto="1"/>
      </patternFill>
    </fill>
    <fill>
      <patternFill patternType="solid">
        <fgColor indexed="51"/>
        <bgColor auto="1"/>
      </patternFill>
    </fill>
    <fill>
      <patternFill patternType="solid">
        <fgColor indexed="52"/>
        <bgColor auto="1"/>
      </patternFill>
    </fill>
    <fill>
      <patternFill patternType="solid">
        <fgColor indexed="53"/>
        <bgColor auto="1"/>
      </patternFill>
    </fill>
    <fill>
      <patternFill patternType="solid">
        <fgColor indexed="54"/>
        <bgColor auto="1"/>
      </patternFill>
    </fill>
    <fill>
      <patternFill patternType="solid">
        <fgColor indexed="55"/>
        <bgColor auto="1"/>
      </patternFill>
    </fill>
    <fill>
      <patternFill patternType="solid">
        <fgColor indexed="56"/>
        <bgColor auto="1"/>
      </patternFill>
    </fill>
    <fill>
      <patternFill patternType="solid">
        <fgColor indexed="57"/>
        <bgColor auto="1"/>
      </patternFill>
    </fill>
  </fills>
  <borders count="60">
    <border>
      <left/>
      <right/>
      <top/>
      <bottom/>
      <diagonal/>
    </border>
    <border>
      <left style="medium">
        <color indexed="8"/>
      </left>
      <right style="thin">
        <color indexed="13"/>
      </right>
      <top style="medium">
        <color indexed="8"/>
      </top>
      <bottom style="thin">
        <color indexed="8"/>
      </bottom>
      <diagonal/>
    </border>
    <border>
      <left style="thin">
        <color indexed="13"/>
      </left>
      <right style="thin">
        <color indexed="13"/>
      </right>
      <top style="medium">
        <color indexed="8"/>
      </top>
      <bottom style="thin">
        <color indexed="8"/>
      </bottom>
      <diagonal/>
    </border>
    <border>
      <left style="thin">
        <color indexed="13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13"/>
      </right>
      <top style="thin">
        <color indexed="13"/>
      </top>
      <bottom style="thin">
        <color indexed="13"/>
      </bottom>
      <diagonal/>
    </border>
    <border>
      <left style="thin">
        <color indexed="13"/>
      </left>
      <right style="thin">
        <color indexed="13"/>
      </right>
      <top style="thin">
        <color indexed="13"/>
      </top>
      <bottom style="thin">
        <color indexed="13"/>
      </bottom>
      <diagonal/>
    </border>
    <border>
      <left style="medium">
        <color indexed="8"/>
      </left>
      <right style="thin">
        <color indexed="13"/>
      </right>
      <top style="thin">
        <color indexed="8"/>
      </top>
      <bottom style="thin">
        <color indexed="8"/>
      </bottom>
      <diagonal/>
    </border>
    <border>
      <left style="thin">
        <color indexed="13"/>
      </left>
      <right style="thin">
        <color indexed="13"/>
      </right>
      <top style="thin">
        <color indexed="8"/>
      </top>
      <bottom style="thin">
        <color indexed="8"/>
      </bottom>
      <diagonal/>
    </border>
    <border>
      <left style="thin">
        <color indexed="13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13"/>
      </bottom>
      <diagonal/>
    </border>
    <border>
      <left style="medium">
        <color indexed="8"/>
      </left>
      <right style="thin">
        <color indexed="8"/>
      </right>
      <top style="thin">
        <color indexed="13"/>
      </top>
      <bottom style="thin">
        <color indexed="13"/>
      </bottom>
      <diagonal/>
    </border>
    <border>
      <left style="medium">
        <color indexed="8"/>
      </left>
      <right style="thin">
        <color indexed="8"/>
      </right>
      <top style="thin">
        <color indexed="13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13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3"/>
      </right>
      <top style="medium">
        <color indexed="8"/>
      </top>
      <bottom style="thin">
        <color indexed="8"/>
      </bottom>
      <diagonal/>
    </border>
    <border>
      <left style="thin">
        <color indexed="13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3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13"/>
      </right>
      <top style="thin">
        <color indexed="8"/>
      </top>
      <bottom style="medium">
        <color indexed="8"/>
      </bottom>
      <diagonal/>
    </border>
    <border>
      <left style="thin">
        <color indexed="13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13"/>
      </right>
      <top style="thin">
        <color indexed="8"/>
      </top>
      <bottom style="medium">
        <color indexed="8"/>
      </bottom>
      <diagonal/>
    </border>
    <border>
      <left style="thin">
        <color indexed="13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13"/>
      </right>
      <top style="medium">
        <color indexed="8"/>
      </top>
      <bottom style="medium">
        <color indexed="8"/>
      </bottom>
      <diagonal/>
    </border>
    <border>
      <left style="thin">
        <color indexed="13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13"/>
      </right>
      <top style="medium">
        <color indexed="8"/>
      </top>
      <bottom style="medium">
        <color indexed="8"/>
      </bottom>
      <diagonal/>
    </border>
    <border>
      <left style="thin">
        <color indexed="13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thin">
        <color indexed="13"/>
      </left>
      <right style="thin">
        <color indexed="13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medium">
        <color indexed="13"/>
      </right>
      <top style="medium">
        <color indexed="8"/>
      </top>
      <bottom style="medium">
        <color indexed="8"/>
      </bottom>
      <diagonal/>
    </border>
    <border>
      <left style="medium">
        <color indexed="13"/>
      </left>
      <right style="medium">
        <color indexed="13"/>
      </right>
      <top style="medium">
        <color indexed="8"/>
      </top>
      <bottom style="medium">
        <color indexed="8"/>
      </bottom>
      <diagonal/>
    </border>
    <border>
      <left style="medium">
        <color indexed="13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/>
      <top style="thin">
        <color indexed="8"/>
      </top>
      <bottom style="medium">
        <color indexed="8"/>
      </bottom>
      <diagonal/>
    </border>
    <border>
      <left/>
      <right/>
      <top style="thin">
        <color indexed="8"/>
      </top>
      <bottom style="medium">
        <color indexed="8"/>
      </bottom>
      <diagonal/>
    </border>
    <border>
      <left/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13"/>
      </left>
      <right style="thin">
        <color indexed="13"/>
      </right>
      <top style="thin">
        <color indexed="13"/>
      </top>
      <bottom/>
      <diagonal/>
    </border>
    <border>
      <left style="medium">
        <color indexed="8"/>
      </left>
      <right/>
      <top style="thin">
        <color indexed="13"/>
      </top>
      <bottom style="thin">
        <color indexed="8"/>
      </bottom>
      <diagonal/>
    </border>
    <border>
      <left/>
      <right/>
      <top/>
      <bottom/>
      <diagonal/>
    </border>
    <border>
      <left/>
      <right style="thin">
        <color indexed="13"/>
      </right>
      <top style="thin">
        <color indexed="13"/>
      </top>
      <bottom style="thin">
        <color indexed="13"/>
      </bottom>
      <diagonal/>
    </border>
    <border>
      <left style="thin">
        <color indexed="8"/>
      </left>
      <right/>
      <top/>
      <bottom/>
      <diagonal/>
    </border>
    <border>
      <left style="thin">
        <color indexed="13"/>
      </left>
      <right style="thin">
        <color indexed="13"/>
      </right>
      <top/>
      <bottom/>
      <diagonal/>
    </border>
    <border>
      <left/>
      <right style="thin">
        <color indexed="13"/>
      </right>
      <top style="thin">
        <color indexed="13"/>
      </top>
      <bottom/>
      <diagonal/>
    </border>
    <border>
      <left/>
      <right style="thin">
        <color indexed="13"/>
      </right>
      <top/>
      <bottom/>
      <diagonal/>
    </border>
    <border>
      <left/>
      <right style="thin">
        <color indexed="13"/>
      </right>
      <top/>
      <bottom style="thin">
        <color indexed="13"/>
      </bottom>
      <diagonal/>
    </border>
    <border>
      <left style="medium">
        <color indexed="8"/>
      </left>
      <right style="thin">
        <color indexed="13"/>
      </right>
      <top style="thin">
        <color indexed="8"/>
      </top>
      <bottom style="thin">
        <color indexed="13"/>
      </bottom>
      <diagonal/>
    </border>
    <border>
      <left style="thin">
        <color indexed="13"/>
      </left>
      <right style="thin">
        <color indexed="13"/>
      </right>
      <top/>
      <bottom style="thin">
        <color indexed="13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</borders>
  <cellStyleXfs count="1">
    <xf numFmtId="0" fontId="0" fillId="0" borderId="0" applyNumberFormat="0" applyFill="0" applyBorder="0" applyProtection="0">
      <alignment vertical="center"/>
    </xf>
  </cellStyleXfs>
  <cellXfs count="509">
    <xf numFmtId="0" fontId="0" fillId="0" borderId="0" xfId="0">
      <alignment vertical="center"/>
    </xf>
    <xf numFmtId="0" fontId="1" fillId="0" borderId="0" xfId="0" applyFont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0" fillId="3" borderId="0" xfId="0" applyFill="1" applyAlignment="1">
      <alignment horizontal="left" vertical="center"/>
    </xf>
    <xf numFmtId="0" fontId="2" fillId="3" borderId="0" xfId="0" applyFont="1" applyFill="1" applyAlignment="1">
      <alignment horizontal="left" vertical="center"/>
    </xf>
    <xf numFmtId="0" fontId="0" fillId="0" borderId="0" xfId="0" applyNumberFormat="1">
      <alignment vertical="center"/>
    </xf>
    <xf numFmtId="49" fontId="7" fillId="4" borderId="9" xfId="0" applyNumberFormat="1" applyFont="1" applyFill="1" applyBorder="1" applyAlignment="1">
      <alignment horizontal="center" vertical="center" wrapText="1"/>
    </xf>
    <xf numFmtId="49" fontId="7" fillId="4" borderId="10" xfId="0" applyNumberFormat="1" applyFont="1" applyFill="1" applyBorder="1" applyAlignment="1">
      <alignment vertical="center" wrapText="1"/>
    </xf>
    <xf numFmtId="49" fontId="7" fillId="4" borderId="10" xfId="0" applyNumberFormat="1" applyFont="1" applyFill="1" applyBorder="1" applyAlignment="1">
      <alignment horizontal="right" vertical="center" wrapText="1"/>
    </xf>
    <xf numFmtId="49" fontId="7" fillId="4" borderId="11" xfId="0" applyNumberFormat="1" applyFont="1" applyFill="1" applyBorder="1" applyAlignment="1">
      <alignment horizontal="center" vertical="center" wrapText="1"/>
    </xf>
    <xf numFmtId="49" fontId="7" fillId="7" borderId="10" xfId="0" applyNumberFormat="1" applyFont="1" applyFill="1" applyBorder="1" applyAlignment="1">
      <alignment vertical="center" wrapText="1"/>
    </xf>
    <xf numFmtId="0" fontId="7" fillId="7" borderId="10" xfId="0" applyNumberFormat="1" applyFont="1" applyFill="1" applyBorder="1">
      <alignment vertical="center"/>
    </xf>
    <xf numFmtId="177" fontId="7" fillId="7" borderId="11" xfId="0" applyNumberFormat="1" applyFont="1" applyFill="1" applyBorder="1" applyAlignment="1">
      <alignment horizontal="right" vertical="center"/>
    </xf>
    <xf numFmtId="49" fontId="7" fillId="8" borderId="10" xfId="0" applyNumberFormat="1" applyFont="1" applyFill="1" applyBorder="1" applyAlignment="1">
      <alignment vertical="center" wrapText="1"/>
    </xf>
    <xf numFmtId="0" fontId="7" fillId="8" borderId="10" xfId="0" applyNumberFormat="1" applyFont="1" applyFill="1" applyBorder="1">
      <alignment vertical="center"/>
    </xf>
    <xf numFmtId="177" fontId="7" fillId="8" borderId="11" xfId="0" applyNumberFormat="1" applyFont="1" applyFill="1" applyBorder="1" applyAlignment="1">
      <alignment horizontal="right" vertical="center"/>
    </xf>
    <xf numFmtId="176" fontId="7" fillId="6" borderId="15" xfId="0" applyNumberFormat="1" applyFont="1" applyFill="1" applyBorder="1" applyAlignment="1">
      <alignment vertical="center" wrapText="1"/>
    </xf>
    <xf numFmtId="49" fontId="7" fillId="9" borderId="16" xfId="0" applyNumberFormat="1" applyFont="1" applyFill="1" applyBorder="1" applyAlignment="1">
      <alignment vertical="center" wrapText="1"/>
    </xf>
    <xf numFmtId="0" fontId="7" fillId="9" borderId="16" xfId="0" applyNumberFormat="1" applyFont="1" applyFill="1" applyBorder="1">
      <alignment vertical="center"/>
    </xf>
    <xf numFmtId="177" fontId="7" fillId="9" borderId="17" xfId="0" applyNumberFormat="1" applyFont="1" applyFill="1" applyBorder="1" applyAlignment="1">
      <alignment horizontal="right" vertical="center"/>
    </xf>
    <xf numFmtId="0" fontId="0" fillId="13" borderId="16" xfId="0" applyFill="1" applyBorder="1">
      <alignment vertical="center"/>
    </xf>
    <xf numFmtId="49" fontId="15" fillId="13" borderId="15" xfId="0" applyNumberFormat="1" applyFont="1" applyFill="1" applyBorder="1" applyAlignment="1">
      <alignment horizontal="center" vertical="center" wrapText="1"/>
    </xf>
    <xf numFmtId="49" fontId="16" fillId="16" borderId="16" xfId="0" applyNumberFormat="1" applyFont="1" applyFill="1" applyBorder="1" applyAlignment="1">
      <alignment horizontal="center" vertical="center" wrapText="1"/>
    </xf>
    <xf numFmtId="49" fontId="16" fillId="4" borderId="16" xfId="0" applyNumberFormat="1" applyFont="1" applyFill="1" applyBorder="1" applyAlignment="1">
      <alignment horizontal="center" vertical="center" wrapText="1"/>
    </xf>
    <xf numFmtId="49" fontId="16" fillId="17" borderId="16" xfId="0" applyNumberFormat="1" applyFont="1" applyFill="1" applyBorder="1" applyAlignment="1">
      <alignment horizontal="center" vertical="center" wrapText="1"/>
    </xf>
    <xf numFmtId="49" fontId="16" fillId="18" borderId="16" xfId="0" applyNumberFormat="1" applyFont="1" applyFill="1" applyBorder="1" applyAlignment="1">
      <alignment horizontal="center" vertical="center" wrapText="1"/>
    </xf>
    <xf numFmtId="49" fontId="15" fillId="19" borderId="16" xfId="0" applyNumberFormat="1" applyFont="1" applyFill="1" applyBorder="1" applyAlignment="1">
      <alignment horizontal="center" vertical="center" wrapText="1"/>
    </xf>
    <xf numFmtId="49" fontId="15" fillId="20" borderId="16" xfId="0" applyNumberFormat="1" applyFont="1" applyFill="1" applyBorder="1" applyAlignment="1">
      <alignment horizontal="center" vertical="center" wrapText="1"/>
    </xf>
    <xf numFmtId="49" fontId="15" fillId="21" borderId="16" xfId="0" applyNumberFormat="1" applyFont="1" applyFill="1" applyBorder="1" applyAlignment="1">
      <alignment horizontal="center" vertical="center" wrapText="1"/>
    </xf>
    <xf numFmtId="49" fontId="15" fillId="22" borderId="16" xfId="0" applyNumberFormat="1" applyFont="1" applyFill="1" applyBorder="1" applyAlignment="1">
      <alignment horizontal="center" vertical="center" wrapText="1"/>
    </xf>
    <xf numFmtId="49" fontId="15" fillId="23" borderId="16" xfId="0" applyNumberFormat="1" applyFont="1" applyFill="1" applyBorder="1" applyAlignment="1">
      <alignment horizontal="center" vertical="center" wrapText="1"/>
    </xf>
    <xf numFmtId="49" fontId="15" fillId="24" borderId="16" xfId="0" applyNumberFormat="1" applyFont="1" applyFill="1" applyBorder="1" applyAlignment="1">
      <alignment horizontal="center" vertical="center" wrapText="1"/>
    </xf>
    <xf numFmtId="49" fontId="15" fillId="25" borderId="16" xfId="0" applyNumberFormat="1" applyFont="1" applyFill="1" applyBorder="1" applyAlignment="1">
      <alignment horizontal="center" vertical="center" wrapText="1"/>
    </xf>
    <xf numFmtId="49" fontId="17" fillId="26" borderId="16" xfId="0" applyNumberFormat="1" applyFont="1" applyFill="1" applyBorder="1" applyAlignment="1">
      <alignment horizontal="center" vertical="center" wrapText="1"/>
    </xf>
    <xf numFmtId="49" fontId="15" fillId="27" borderId="16" xfId="0" applyNumberFormat="1" applyFont="1" applyFill="1" applyBorder="1" applyAlignment="1">
      <alignment horizontal="center" vertical="center" wrapText="1"/>
    </xf>
    <xf numFmtId="49" fontId="15" fillId="28" borderId="16" xfId="0" applyNumberFormat="1" applyFont="1" applyFill="1" applyBorder="1" applyAlignment="1">
      <alignment horizontal="center" vertical="center" wrapText="1"/>
    </xf>
    <xf numFmtId="49" fontId="15" fillId="29" borderId="16" xfId="0" applyNumberFormat="1" applyFont="1" applyFill="1" applyBorder="1" applyAlignment="1">
      <alignment horizontal="center" vertical="center" wrapText="1"/>
    </xf>
    <xf numFmtId="49" fontId="15" fillId="30" borderId="16" xfId="0" applyNumberFormat="1" applyFont="1" applyFill="1" applyBorder="1" applyAlignment="1">
      <alignment horizontal="center" vertical="center" wrapText="1"/>
    </xf>
    <xf numFmtId="49" fontId="15" fillId="31" borderId="17" xfId="0" applyNumberFormat="1" applyFont="1" applyFill="1" applyBorder="1" applyAlignment="1">
      <alignment horizontal="center" vertical="center" wrapText="1"/>
    </xf>
    <xf numFmtId="49" fontId="14" fillId="13" borderId="34" xfId="0" applyNumberFormat="1" applyFont="1" applyFill="1" applyBorder="1" applyAlignment="1">
      <alignment horizontal="center" vertical="center" wrapText="1"/>
    </xf>
    <xf numFmtId="49" fontId="18" fillId="13" borderId="32" xfId="0" applyNumberFormat="1" applyFont="1" applyFill="1" applyBorder="1" applyAlignment="1">
      <alignment horizontal="center" vertical="center"/>
    </xf>
    <xf numFmtId="0" fontId="7" fillId="0" borderId="32" xfId="0" applyFont="1" applyBorder="1" applyAlignment="1">
      <alignment horizontal="center" vertical="center"/>
    </xf>
    <xf numFmtId="49" fontId="14" fillId="13" borderId="32" xfId="0" applyNumberFormat="1" applyFont="1" applyFill="1" applyBorder="1" applyAlignment="1">
      <alignment horizontal="center" vertical="center" wrapText="1"/>
    </xf>
    <xf numFmtId="0" fontId="14" fillId="13" borderId="32" xfId="0" applyNumberFormat="1" applyFont="1" applyFill="1" applyBorder="1" applyAlignment="1">
      <alignment horizontal="center" vertical="center"/>
    </xf>
    <xf numFmtId="179" fontId="12" fillId="13" borderId="32" xfId="0" applyNumberFormat="1" applyFont="1" applyFill="1" applyBorder="1" applyAlignment="1">
      <alignment horizontal="center" vertical="center"/>
    </xf>
    <xf numFmtId="179" fontId="12" fillId="14" borderId="32" xfId="0" applyNumberFormat="1" applyFont="1" applyFill="1" applyBorder="1" applyAlignment="1">
      <alignment horizontal="center" vertical="center"/>
    </xf>
    <xf numFmtId="179" fontId="12" fillId="15" borderId="32" xfId="0" applyNumberFormat="1" applyFont="1" applyFill="1" applyBorder="1" applyAlignment="1">
      <alignment horizontal="center" vertical="center"/>
    </xf>
    <xf numFmtId="0" fontId="13" fillId="32" borderId="32" xfId="0" applyNumberFormat="1" applyFont="1" applyFill="1" applyBorder="1" applyAlignment="1">
      <alignment horizontal="center" vertical="center"/>
    </xf>
    <xf numFmtId="180" fontId="13" fillId="32" borderId="11" xfId="0" applyNumberFormat="1" applyFont="1" applyFill="1" applyBorder="1" applyAlignment="1">
      <alignment horizontal="center" vertical="center"/>
    </xf>
    <xf numFmtId="49" fontId="14" fillId="13" borderId="9" xfId="0" applyNumberFormat="1" applyFont="1" applyFill="1" applyBorder="1" applyAlignment="1">
      <alignment horizontal="center" vertical="center" wrapText="1"/>
    </xf>
    <xf numFmtId="49" fontId="18" fillId="13" borderId="10" xfId="0" applyNumberFormat="1" applyFont="1" applyFill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49" fontId="14" fillId="13" borderId="10" xfId="0" applyNumberFormat="1" applyFont="1" applyFill="1" applyBorder="1" applyAlignment="1">
      <alignment horizontal="center" vertical="center" wrapText="1"/>
    </xf>
    <xf numFmtId="0" fontId="14" fillId="13" borderId="10" xfId="0" applyNumberFormat="1" applyFont="1" applyFill="1" applyBorder="1" applyAlignment="1">
      <alignment horizontal="center" vertical="center"/>
    </xf>
    <xf numFmtId="179" fontId="12" fillId="13" borderId="10" xfId="0" applyNumberFormat="1" applyFont="1" applyFill="1" applyBorder="1" applyAlignment="1">
      <alignment horizontal="center" vertical="center"/>
    </xf>
    <xf numFmtId="179" fontId="12" fillId="14" borderId="10" xfId="0" applyNumberFormat="1" applyFont="1" applyFill="1" applyBorder="1" applyAlignment="1">
      <alignment horizontal="center" vertical="center"/>
    </xf>
    <xf numFmtId="179" fontId="12" fillId="15" borderId="10" xfId="0" applyNumberFormat="1" applyFont="1" applyFill="1" applyBorder="1" applyAlignment="1">
      <alignment horizontal="center" vertical="center"/>
    </xf>
    <xf numFmtId="0" fontId="13" fillId="32" borderId="10" xfId="0" applyNumberFormat="1" applyFont="1" applyFill="1" applyBorder="1" applyAlignment="1">
      <alignment horizontal="center" vertical="center"/>
    </xf>
    <xf numFmtId="49" fontId="13" fillId="13" borderId="10" xfId="0" applyNumberFormat="1" applyFont="1" applyFill="1" applyBorder="1" applyAlignment="1">
      <alignment horizontal="center" vertical="center"/>
    </xf>
    <xf numFmtId="0" fontId="13" fillId="0" borderId="10" xfId="0" applyFont="1" applyBorder="1" applyAlignment="1">
      <alignment horizontal="center" vertical="center"/>
    </xf>
    <xf numFmtId="0" fontId="14" fillId="13" borderId="10" xfId="0" applyFont="1" applyFill="1" applyBorder="1" applyAlignment="1">
      <alignment horizontal="center" vertical="center" wrapText="1"/>
    </xf>
    <xf numFmtId="0" fontId="13" fillId="13" borderId="10" xfId="0" applyFont="1" applyFill="1" applyBorder="1" applyAlignment="1">
      <alignment horizontal="center" vertical="center"/>
    </xf>
    <xf numFmtId="0" fontId="14" fillId="13" borderId="9" xfId="0" applyNumberFormat="1" applyFont="1" applyFill="1" applyBorder="1" applyAlignment="1">
      <alignment horizontal="center" vertical="center"/>
    </xf>
    <xf numFmtId="0" fontId="13" fillId="0" borderId="10" xfId="0" applyFont="1" applyBorder="1">
      <alignment vertical="center"/>
    </xf>
    <xf numFmtId="49" fontId="14" fillId="13" borderId="9" xfId="0" applyNumberFormat="1" applyFont="1" applyFill="1" applyBorder="1" applyAlignment="1">
      <alignment horizontal="center" vertical="center"/>
    </xf>
    <xf numFmtId="0" fontId="18" fillId="13" borderId="10" xfId="0" applyFont="1" applyFill="1" applyBorder="1" applyAlignment="1">
      <alignment horizontal="center" vertical="center"/>
    </xf>
    <xf numFmtId="49" fontId="18" fillId="13" borderId="10" xfId="0" applyNumberFormat="1" applyFont="1" applyFill="1" applyBorder="1" applyAlignment="1">
      <alignment horizontal="center" vertical="center" wrapText="1"/>
    </xf>
    <xf numFmtId="0" fontId="13" fillId="13" borderId="10" xfId="0" applyFont="1" applyFill="1" applyBorder="1" applyAlignment="1">
      <alignment horizontal="center" vertical="center" wrapText="1"/>
    </xf>
    <xf numFmtId="49" fontId="14" fillId="13" borderId="10" xfId="0" applyNumberFormat="1" applyFont="1" applyFill="1" applyBorder="1" applyAlignment="1">
      <alignment horizontal="center" vertical="center"/>
    </xf>
    <xf numFmtId="49" fontId="14" fillId="13" borderId="15" xfId="0" applyNumberFormat="1" applyFont="1" applyFill="1" applyBorder="1" applyAlignment="1">
      <alignment horizontal="center" vertical="center"/>
    </xf>
    <xf numFmtId="49" fontId="18" fillId="13" borderId="16" xfId="0" applyNumberFormat="1" applyFont="1" applyFill="1" applyBorder="1" applyAlignment="1">
      <alignment horizontal="center" vertical="center"/>
    </xf>
    <xf numFmtId="0" fontId="13" fillId="0" borderId="16" xfId="0" applyFont="1" applyBorder="1">
      <alignment vertical="center"/>
    </xf>
    <xf numFmtId="49" fontId="14" fillId="13" borderId="16" xfId="0" applyNumberFormat="1" applyFont="1" applyFill="1" applyBorder="1" applyAlignment="1">
      <alignment horizontal="center" vertical="center" wrapText="1"/>
    </xf>
    <xf numFmtId="0" fontId="14" fillId="13" borderId="16" xfId="0" applyNumberFormat="1" applyFont="1" applyFill="1" applyBorder="1" applyAlignment="1">
      <alignment horizontal="center" vertical="center"/>
    </xf>
    <xf numFmtId="179" fontId="12" fillId="13" borderId="16" xfId="0" applyNumberFormat="1" applyFont="1" applyFill="1" applyBorder="1" applyAlignment="1">
      <alignment horizontal="center" vertical="center"/>
    </xf>
    <xf numFmtId="179" fontId="12" fillId="14" borderId="16" xfId="0" applyNumberFormat="1" applyFont="1" applyFill="1" applyBorder="1" applyAlignment="1">
      <alignment horizontal="center" vertical="center"/>
    </xf>
    <xf numFmtId="179" fontId="12" fillId="15" borderId="16" xfId="0" applyNumberFormat="1" applyFont="1" applyFill="1" applyBorder="1" applyAlignment="1">
      <alignment horizontal="center" vertical="center"/>
    </xf>
    <xf numFmtId="0" fontId="13" fillId="32" borderId="16" xfId="0" applyNumberFormat="1" applyFont="1" applyFill="1" applyBorder="1" applyAlignment="1">
      <alignment horizontal="center" vertical="center"/>
    </xf>
    <xf numFmtId="180" fontId="13" fillId="32" borderId="17" xfId="0" applyNumberFormat="1" applyFont="1" applyFill="1" applyBorder="1" applyAlignment="1">
      <alignment horizontal="center" vertical="center"/>
    </xf>
    <xf numFmtId="0" fontId="0" fillId="0" borderId="38" xfId="0" applyNumberFormat="1" applyBorder="1">
      <alignment vertical="center"/>
    </xf>
    <xf numFmtId="180" fontId="0" fillId="0" borderId="38" xfId="0" applyNumberFormat="1" applyBorder="1">
      <alignment vertical="center"/>
    </xf>
    <xf numFmtId="49" fontId="15" fillId="13" borderId="38" xfId="0" applyNumberFormat="1" applyFont="1" applyFill="1" applyBorder="1" applyAlignment="1">
      <alignment horizontal="center" vertical="center" wrapText="1"/>
    </xf>
    <xf numFmtId="49" fontId="16" fillId="16" borderId="38" xfId="0" applyNumberFormat="1" applyFont="1" applyFill="1" applyBorder="1" applyAlignment="1">
      <alignment horizontal="center" vertical="center" wrapText="1"/>
    </xf>
    <xf numFmtId="49" fontId="16" fillId="4" borderId="38" xfId="0" applyNumberFormat="1" applyFont="1" applyFill="1" applyBorder="1" applyAlignment="1">
      <alignment horizontal="center" vertical="center" wrapText="1"/>
    </xf>
    <xf numFmtId="49" fontId="16" fillId="17" borderId="38" xfId="0" applyNumberFormat="1" applyFont="1" applyFill="1" applyBorder="1" applyAlignment="1">
      <alignment horizontal="center" vertical="center" wrapText="1"/>
    </xf>
    <xf numFmtId="49" fontId="16" fillId="18" borderId="38" xfId="0" applyNumberFormat="1" applyFont="1" applyFill="1" applyBorder="1" applyAlignment="1">
      <alignment horizontal="center" vertical="center" wrapText="1"/>
    </xf>
    <xf numFmtId="49" fontId="15" fillId="19" borderId="38" xfId="0" applyNumberFormat="1" applyFont="1" applyFill="1" applyBorder="1" applyAlignment="1">
      <alignment horizontal="center" vertical="center" wrapText="1"/>
    </xf>
    <xf numFmtId="49" fontId="15" fillId="20" borderId="38" xfId="0" applyNumberFormat="1" applyFont="1" applyFill="1" applyBorder="1" applyAlignment="1">
      <alignment horizontal="center" vertical="center" wrapText="1"/>
    </xf>
    <xf numFmtId="49" fontId="15" fillId="21" borderId="38" xfId="0" applyNumberFormat="1" applyFont="1" applyFill="1" applyBorder="1" applyAlignment="1">
      <alignment horizontal="center" vertical="center" wrapText="1"/>
    </xf>
    <xf numFmtId="49" fontId="15" fillId="22" borderId="38" xfId="0" applyNumberFormat="1" applyFont="1" applyFill="1" applyBorder="1" applyAlignment="1">
      <alignment horizontal="center" vertical="center" wrapText="1"/>
    </xf>
    <xf numFmtId="49" fontId="15" fillId="23" borderId="38" xfId="0" applyNumberFormat="1" applyFont="1" applyFill="1" applyBorder="1" applyAlignment="1">
      <alignment horizontal="center" vertical="center" wrapText="1"/>
    </xf>
    <xf numFmtId="49" fontId="15" fillId="24" borderId="38" xfId="0" applyNumberFormat="1" applyFont="1" applyFill="1" applyBorder="1" applyAlignment="1">
      <alignment horizontal="center" vertical="center" wrapText="1"/>
    </xf>
    <xf numFmtId="49" fontId="15" fillId="25" borderId="38" xfId="0" applyNumberFormat="1" applyFont="1" applyFill="1" applyBorder="1" applyAlignment="1">
      <alignment horizontal="center" vertical="center" wrapText="1"/>
    </xf>
    <xf numFmtId="49" fontId="17" fillId="26" borderId="38" xfId="0" applyNumberFormat="1" applyFont="1" applyFill="1" applyBorder="1" applyAlignment="1">
      <alignment horizontal="center" vertical="center" wrapText="1"/>
    </xf>
    <xf numFmtId="49" fontId="15" fillId="27" borderId="38" xfId="0" applyNumberFormat="1" applyFont="1" applyFill="1" applyBorder="1" applyAlignment="1">
      <alignment horizontal="center" vertical="center" wrapText="1"/>
    </xf>
    <xf numFmtId="49" fontId="15" fillId="28" borderId="38" xfId="0" applyNumberFormat="1" applyFont="1" applyFill="1" applyBorder="1" applyAlignment="1">
      <alignment horizontal="center" vertical="center" wrapText="1"/>
    </xf>
    <xf numFmtId="49" fontId="15" fillId="29" borderId="38" xfId="0" applyNumberFormat="1" applyFont="1" applyFill="1" applyBorder="1" applyAlignment="1">
      <alignment horizontal="center" vertical="center" wrapText="1"/>
    </xf>
    <xf numFmtId="49" fontId="15" fillId="30" borderId="38" xfId="0" applyNumberFormat="1" applyFont="1" applyFill="1" applyBorder="1" applyAlignment="1">
      <alignment horizontal="center" vertical="center" wrapText="1"/>
    </xf>
    <xf numFmtId="49" fontId="15" fillId="31" borderId="38" xfId="0" applyNumberFormat="1" applyFont="1" applyFill="1" applyBorder="1" applyAlignment="1">
      <alignment horizontal="center" vertical="center" wrapText="1"/>
    </xf>
    <xf numFmtId="49" fontId="11" fillId="13" borderId="34" xfId="0" applyNumberFormat="1" applyFont="1" applyFill="1" applyBorder="1" applyAlignment="1">
      <alignment horizontal="left" vertical="center"/>
    </xf>
    <xf numFmtId="49" fontId="14" fillId="13" borderId="32" xfId="0" applyNumberFormat="1" applyFont="1" applyFill="1" applyBorder="1" applyAlignment="1">
      <alignment horizontal="left" vertical="center" wrapText="1"/>
    </xf>
    <xf numFmtId="0" fontId="0" fillId="13" borderId="32" xfId="0" applyFill="1" applyBorder="1">
      <alignment vertical="center"/>
    </xf>
    <xf numFmtId="49" fontId="21" fillId="13" borderId="32" xfId="0" applyNumberFormat="1" applyFont="1" applyFill="1" applyBorder="1" applyAlignment="1">
      <alignment horizontal="center" vertical="center" wrapText="1"/>
    </xf>
    <xf numFmtId="49" fontId="21" fillId="13" borderId="32" xfId="0" applyNumberFormat="1" applyFont="1" applyFill="1" applyBorder="1">
      <alignment vertical="center"/>
    </xf>
    <xf numFmtId="0" fontId="14" fillId="32" borderId="32" xfId="0" applyNumberFormat="1" applyFont="1" applyFill="1" applyBorder="1" applyAlignment="1">
      <alignment horizontal="center" vertical="center"/>
    </xf>
    <xf numFmtId="179" fontId="14" fillId="32" borderId="33" xfId="0" applyNumberFormat="1" applyFont="1" applyFill="1" applyBorder="1" applyAlignment="1">
      <alignment horizontal="center" vertical="center"/>
    </xf>
    <xf numFmtId="49" fontId="11" fillId="13" borderId="9" xfId="0" applyNumberFormat="1" applyFont="1" applyFill="1" applyBorder="1" applyAlignment="1">
      <alignment horizontal="left" vertical="center"/>
    </xf>
    <xf numFmtId="49" fontId="14" fillId="13" borderId="10" xfId="0" applyNumberFormat="1" applyFont="1" applyFill="1" applyBorder="1" applyAlignment="1">
      <alignment horizontal="left" vertical="center" wrapText="1"/>
    </xf>
    <xf numFmtId="0" fontId="0" fillId="13" borderId="10" xfId="0" applyFill="1" applyBorder="1">
      <alignment vertical="center"/>
    </xf>
    <xf numFmtId="49" fontId="21" fillId="13" borderId="10" xfId="0" applyNumberFormat="1" applyFont="1" applyFill="1" applyBorder="1" applyAlignment="1">
      <alignment horizontal="center" vertical="center" wrapText="1"/>
    </xf>
    <xf numFmtId="49" fontId="21" fillId="13" borderId="10" xfId="0" applyNumberFormat="1" applyFont="1" applyFill="1" applyBorder="1">
      <alignment vertical="center"/>
    </xf>
    <xf numFmtId="0" fontId="14" fillId="32" borderId="10" xfId="0" applyNumberFormat="1" applyFont="1" applyFill="1" applyBorder="1" applyAlignment="1">
      <alignment horizontal="center" vertical="center"/>
    </xf>
    <xf numFmtId="179" fontId="14" fillId="32" borderId="11" xfId="0" applyNumberFormat="1" applyFont="1" applyFill="1" applyBorder="1" applyAlignment="1">
      <alignment horizontal="center" vertical="center"/>
    </xf>
    <xf numFmtId="49" fontId="13" fillId="13" borderId="10" xfId="0" applyNumberFormat="1" applyFont="1" applyFill="1" applyBorder="1" applyAlignment="1">
      <alignment horizontal="left" vertical="center" wrapText="1"/>
    </xf>
    <xf numFmtId="0" fontId="21" fillId="13" borderId="10" xfId="0" applyFont="1" applyFill="1" applyBorder="1" applyAlignment="1">
      <alignment horizontal="center" vertical="center" wrapText="1"/>
    </xf>
    <xf numFmtId="49" fontId="19" fillId="13" borderId="9" xfId="0" applyNumberFormat="1" applyFont="1" applyFill="1" applyBorder="1" applyAlignment="1">
      <alignment horizontal="center" vertical="center"/>
    </xf>
    <xf numFmtId="49" fontId="19" fillId="13" borderId="9" xfId="0" applyNumberFormat="1" applyFont="1" applyFill="1" applyBorder="1" applyAlignment="1">
      <alignment horizontal="center" vertical="center" wrapText="1"/>
    </xf>
    <xf numFmtId="0" fontId="7" fillId="13" borderId="10" xfId="0" applyFont="1" applyFill="1" applyBorder="1">
      <alignment vertical="center"/>
    </xf>
    <xf numFmtId="49" fontId="22" fillId="13" borderId="9" xfId="0" applyNumberFormat="1" applyFont="1" applyFill="1" applyBorder="1" applyAlignment="1">
      <alignment horizontal="center" vertical="center"/>
    </xf>
    <xf numFmtId="49" fontId="23" fillId="13" borderId="10" xfId="0" applyNumberFormat="1" applyFont="1" applyFill="1" applyBorder="1" applyAlignment="1">
      <alignment horizontal="center" vertical="center" wrapText="1"/>
    </xf>
    <xf numFmtId="0" fontId="24" fillId="13" borderId="10" xfId="0" applyFont="1" applyFill="1" applyBorder="1">
      <alignment vertical="center"/>
    </xf>
    <xf numFmtId="49" fontId="7" fillId="13" borderId="10" xfId="0" applyNumberFormat="1" applyFont="1" applyFill="1" applyBorder="1">
      <alignment vertical="center"/>
    </xf>
    <xf numFmtId="49" fontId="22" fillId="13" borderId="15" xfId="0" applyNumberFormat="1" applyFont="1" applyFill="1" applyBorder="1" applyAlignment="1">
      <alignment horizontal="center" vertical="center"/>
    </xf>
    <xf numFmtId="49" fontId="23" fillId="13" borderId="16" xfId="0" applyNumberFormat="1" applyFont="1" applyFill="1" applyBorder="1" applyAlignment="1">
      <alignment horizontal="center" vertical="center" wrapText="1"/>
    </xf>
    <xf numFmtId="0" fontId="7" fillId="13" borderId="16" xfId="0" applyFont="1" applyFill="1" applyBorder="1">
      <alignment vertical="center"/>
    </xf>
    <xf numFmtId="0" fontId="14" fillId="32" borderId="16" xfId="0" applyNumberFormat="1" applyFont="1" applyFill="1" applyBorder="1" applyAlignment="1">
      <alignment horizontal="center" vertical="center"/>
    </xf>
    <xf numFmtId="179" fontId="14" fillId="32" borderId="17" xfId="0" applyNumberFormat="1" applyFont="1" applyFill="1" applyBorder="1" applyAlignment="1">
      <alignment horizontal="center" vertical="center"/>
    </xf>
    <xf numFmtId="179" fontId="0" fillId="0" borderId="38" xfId="0" applyNumberFormat="1" applyBorder="1">
      <alignment vertical="center"/>
    </xf>
    <xf numFmtId="49" fontId="13" fillId="23" borderId="15" xfId="0" applyNumberFormat="1" applyFont="1" applyFill="1" applyBorder="1" applyAlignment="1">
      <alignment horizontal="center" vertical="center" wrapText="1"/>
    </xf>
    <xf numFmtId="49" fontId="13" fillId="33" borderId="16" xfId="0" applyNumberFormat="1" applyFont="1" applyFill="1" applyBorder="1" applyAlignment="1">
      <alignment horizontal="center" vertical="center" wrapText="1"/>
    </xf>
    <xf numFmtId="49" fontId="13" fillId="34" borderId="16" xfId="0" applyNumberFormat="1" applyFont="1" applyFill="1" applyBorder="1" applyAlignment="1">
      <alignment horizontal="center" vertical="center" wrapText="1"/>
    </xf>
    <xf numFmtId="49" fontId="26" fillId="35" borderId="16" xfId="0" applyNumberFormat="1" applyFont="1" applyFill="1" applyBorder="1" applyAlignment="1">
      <alignment horizontal="center" vertical="center" wrapText="1"/>
    </xf>
    <xf numFmtId="49" fontId="13" fillId="13" borderId="16" xfId="0" applyNumberFormat="1" applyFont="1" applyFill="1" applyBorder="1" applyAlignment="1">
      <alignment horizontal="center" vertical="center" wrapText="1"/>
    </xf>
    <xf numFmtId="49" fontId="13" fillId="36" borderId="16" xfId="0" applyNumberFormat="1" applyFont="1" applyFill="1" applyBorder="1" applyAlignment="1">
      <alignment horizontal="center" vertical="center" wrapText="1"/>
    </xf>
    <xf numFmtId="49" fontId="13" fillId="37" borderId="16" xfId="0" applyNumberFormat="1" applyFont="1" applyFill="1" applyBorder="1" applyAlignment="1">
      <alignment horizontal="center" vertical="center" wrapText="1"/>
    </xf>
    <xf numFmtId="49" fontId="13" fillId="20" borderId="16" xfId="0" applyNumberFormat="1" applyFont="1" applyFill="1" applyBorder="1" applyAlignment="1">
      <alignment horizontal="center" vertical="center" wrapText="1"/>
    </xf>
    <xf numFmtId="49" fontId="13" fillId="38" borderId="16" xfId="0" applyNumberFormat="1" applyFont="1" applyFill="1" applyBorder="1" applyAlignment="1">
      <alignment horizontal="center" vertical="center" wrapText="1"/>
    </xf>
    <xf numFmtId="49" fontId="13" fillId="39" borderId="16" xfId="0" applyNumberFormat="1" applyFont="1" applyFill="1" applyBorder="1" applyAlignment="1">
      <alignment horizontal="center" vertical="center" wrapText="1"/>
    </xf>
    <xf numFmtId="49" fontId="13" fillId="40" borderId="16" xfId="0" applyNumberFormat="1" applyFont="1" applyFill="1" applyBorder="1" applyAlignment="1">
      <alignment horizontal="center" vertical="center" wrapText="1"/>
    </xf>
    <xf numFmtId="49" fontId="13" fillId="41" borderId="17" xfId="0" applyNumberFormat="1" applyFont="1" applyFill="1" applyBorder="1" applyAlignment="1">
      <alignment horizontal="center" vertical="center" wrapText="1"/>
    </xf>
    <xf numFmtId="0" fontId="0" fillId="13" borderId="4" xfId="0" applyFill="1" applyBorder="1">
      <alignment vertical="center"/>
    </xf>
    <xf numFmtId="0" fontId="13" fillId="13" borderId="34" xfId="0" applyNumberFormat="1" applyFont="1" applyFill="1" applyBorder="1" applyAlignment="1">
      <alignment horizontal="center" vertical="center"/>
    </xf>
    <xf numFmtId="49" fontId="13" fillId="13" borderId="32" xfId="0" applyNumberFormat="1" applyFont="1" applyFill="1" applyBorder="1" applyAlignment="1">
      <alignment horizontal="center" vertical="center"/>
    </xf>
    <xf numFmtId="0" fontId="13" fillId="13" borderId="32" xfId="0" applyNumberFormat="1" applyFont="1" applyFill="1" applyBorder="1" applyAlignment="1">
      <alignment horizontal="center" vertical="center"/>
    </xf>
    <xf numFmtId="0" fontId="13" fillId="13" borderId="32" xfId="0" applyFont="1" applyFill="1" applyBorder="1" applyAlignment="1">
      <alignment horizontal="center" vertical="center"/>
    </xf>
    <xf numFmtId="49" fontId="13" fillId="13" borderId="32" xfId="0" applyNumberFormat="1" applyFont="1" applyFill="1" applyBorder="1" applyAlignment="1">
      <alignment horizontal="center" vertical="center" wrapText="1"/>
    </xf>
    <xf numFmtId="0" fontId="7" fillId="34" borderId="32" xfId="0" applyFont="1" applyFill="1" applyBorder="1" applyAlignment="1">
      <alignment horizontal="center" vertical="center" wrapText="1"/>
    </xf>
    <xf numFmtId="0" fontId="26" fillId="35" borderId="32" xfId="0" applyFont="1" applyFill="1" applyBorder="1" applyAlignment="1">
      <alignment horizontal="center" vertical="center" wrapText="1"/>
    </xf>
    <xf numFmtId="0" fontId="13" fillId="13" borderId="32" xfId="0" applyFont="1" applyFill="1" applyBorder="1" applyAlignment="1">
      <alignment horizontal="center" vertical="center" wrapText="1"/>
    </xf>
    <xf numFmtId="0" fontId="13" fillId="37" borderId="32" xfId="0" applyFont="1" applyFill="1" applyBorder="1" applyAlignment="1">
      <alignment horizontal="center" vertical="center" wrapText="1"/>
    </xf>
    <xf numFmtId="0" fontId="13" fillId="20" borderId="32" xfId="0" applyFont="1" applyFill="1" applyBorder="1" applyAlignment="1">
      <alignment horizontal="center" vertical="center" wrapText="1"/>
    </xf>
    <xf numFmtId="0" fontId="13" fillId="39" borderId="32" xfId="0" applyFont="1" applyFill="1" applyBorder="1" applyAlignment="1">
      <alignment horizontal="center" vertical="center" wrapText="1"/>
    </xf>
    <xf numFmtId="0" fontId="13" fillId="40" borderId="32" xfId="0" applyFont="1" applyFill="1" applyBorder="1" applyAlignment="1">
      <alignment horizontal="center" vertical="center" wrapText="1"/>
    </xf>
    <xf numFmtId="180" fontId="13" fillId="32" borderId="33" xfId="0" applyNumberFormat="1" applyFont="1" applyFill="1" applyBorder="1" applyAlignment="1">
      <alignment horizontal="center" vertical="center"/>
    </xf>
    <xf numFmtId="0" fontId="13" fillId="13" borderId="9" xfId="0" applyNumberFormat="1" applyFont="1" applyFill="1" applyBorder="1" applyAlignment="1">
      <alignment horizontal="center" vertical="center"/>
    </xf>
    <xf numFmtId="0" fontId="13" fillId="13" borderId="10" xfId="0" applyNumberFormat="1" applyFont="1" applyFill="1" applyBorder="1" applyAlignment="1">
      <alignment horizontal="center" vertical="center"/>
    </xf>
    <xf numFmtId="49" fontId="13" fillId="13" borderId="10" xfId="0" applyNumberFormat="1" applyFont="1" applyFill="1" applyBorder="1" applyAlignment="1">
      <alignment horizontal="center" vertical="center" wrapText="1"/>
    </xf>
    <xf numFmtId="0" fontId="26" fillId="23" borderId="10" xfId="0" applyFont="1" applyFill="1" applyBorder="1" applyAlignment="1">
      <alignment horizontal="center" vertical="center" wrapText="1"/>
    </xf>
    <xf numFmtId="0" fontId="26" fillId="33" borderId="10" xfId="0" applyFont="1" applyFill="1" applyBorder="1" applyAlignment="1">
      <alignment horizontal="center" vertical="center" wrapText="1"/>
    </xf>
    <xf numFmtId="0" fontId="7" fillId="34" borderId="10" xfId="0" applyFont="1" applyFill="1" applyBorder="1" applyAlignment="1">
      <alignment horizontal="center" vertical="center" wrapText="1"/>
    </xf>
    <xf numFmtId="0" fontId="26" fillId="35" borderId="10" xfId="0" applyFont="1" applyFill="1" applyBorder="1" applyAlignment="1">
      <alignment horizontal="center" vertical="center" wrapText="1"/>
    </xf>
    <xf numFmtId="0" fontId="26" fillId="36" borderId="10" xfId="0" applyFont="1" applyFill="1" applyBorder="1" applyAlignment="1">
      <alignment horizontal="center" vertical="center" wrapText="1"/>
    </xf>
    <xf numFmtId="0" fontId="13" fillId="37" borderId="10" xfId="0" applyFont="1" applyFill="1" applyBorder="1" applyAlignment="1">
      <alignment horizontal="center" vertical="center" wrapText="1"/>
    </xf>
    <xf numFmtId="0" fontId="13" fillId="20" borderId="10" xfId="0" applyFont="1" applyFill="1" applyBorder="1" applyAlignment="1">
      <alignment horizontal="center" vertical="center" wrapText="1"/>
    </xf>
    <xf numFmtId="0" fontId="13" fillId="39" borderId="10" xfId="0" applyFont="1" applyFill="1" applyBorder="1" applyAlignment="1">
      <alignment horizontal="center" vertical="center" wrapText="1"/>
    </xf>
    <xf numFmtId="0" fontId="13" fillId="40" borderId="10" xfId="0" applyFont="1" applyFill="1" applyBorder="1" applyAlignment="1">
      <alignment horizontal="center" vertical="center" wrapText="1"/>
    </xf>
    <xf numFmtId="0" fontId="0" fillId="13" borderId="10" xfId="0" applyFill="1" applyBorder="1" applyAlignment="1">
      <alignment vertical="center" wrapText="1"/>
    </xf>
    <xf numFmtId="49" fontId="0" fillId="13" borderId="10" xfId="0" applyNumberFormat="1" applyFill="1" applyBorder="1">
      <alignment vertical="center"/>
    </xf>
    <xf numFmtId="179" fontId="12" fillId="15" borderId="11" xfId="0" applyNumberFormat="1" applyFont="1" applyFill="1" applyBorder="1" applyAlignment="1">
      <alignment horizontal="center" vertical="center"/>
    </xf>
    <xf numFmtId="49" fontId="0" fillId="13" borderId="4" xfId="0" applyNumberFormat="1" applyFill="1" applyBorder="1">
      <alignment vertical="center"/>
    </xf>
    <xf numFmtId="0" fontId="13" fillId="13" borderId="15" xfId="0" applyNumberFormat="1" applyFont="1" applyFill="1" applyBorder="1" applyAlignment="1">
      <alignment horizontal="center" vertical="center"/>
    </xf>
    <xf numFmtId="49" fontId="13" fillId="13" borderId="16" xfId="0" applyNumberFormat="1" applyFont="1" applyFill="1" applyBorder="1" applyAlignment="1">
      <alignment horizontal="center" vertical="center"/>
    </xf>
    <xf numFmtId="0" fontId="13" fillId="13" borderId="16" xfId="0" applyFont="1" applyFill="1" applyBorder="1" applyAlignment="1">
      <alignment horizontal="center" vertical="center"/>
    </xf>
    <xf numFmtId="0" fontId="13" fillId="13" borderId="16" xfId="0" applyNumberFormat="1" applyFont="1" applyFill="1" applyBorder="1" applyAlignment="1">
      <alignment horizontal="center" vertical="center"/>
    </xf>
    <xf numFmtId="179" fontId="12" fillId="15" borderId="17" xfId="0" applyNumberFormat="1" applyFont="1" applyFill="1" applyBorder="1" applyAlignment="1">
      <alignment horizontal="center" vertical="center"/>
    </xf>
    <xf numFmtId="0" fontId="0" fillId="13" borderId="38" xfId="0" applyNumberFormat="1" applyFill="1" applyBorder="1" applyAlignment="1">
      <alignment vertical="center" wrapText="1"/>
    </xf>
    <xf numFmtId="0" fontId="0" fillId="13" borderId="38" xfId="0" applyNumberFormat="1" applyFill="1" applyBorder="1">
      <alignment vertical="center"/>
    </xf>
    <xf numFmtId="180" fontId="0" fillId="13" borderId="38" xfId="0" applyNumberFormat="1" applyFill="1" applyBorder="1">
      <alignment vertical="center"/>
    </xf>
    <xf numFmtId="0" fontId="0" fillId="13" borderId="5" xfId="0" applyFill="1" applyBorder="1">
      <alignment vertical="center"/>
    </xf>
    <xf numFmtId="49" fontId="27" fillId="23" borderId="38" xfId="0" applyNumberFormat="1" applyFont="1" applyFill="1" applyBorder="1" applyAlignment="1">
      <alignment horizontal="center" vertical="center" wrapText="1"/>
    </xf>
    <xf numFmtId="49" fontId="28" fillId="43" borderId="38" xfId="0" applyNumberFormat="1" applyFont="1" applyFill="1" applyBorder="1" applyAlignment="1">
      <alignment horizontal="center" vertical="center" wrapText="1"/>
    </xf>
    <xf numFmtId="49" fontId="27" fillId="21" borderId="38" xfId="0" applyNumberFormat="1" applyFont="1" applyFill="1" applyBorder="1" applyAlignment="1">
      <alignment horizontal="center" vertical="center" wrapText="1"/>
    </xf>
    <xf numFmtId="49" fontId="28" fillId="26" borderId="38" xfId="0" applyNumberFormat="1" applyFont="1" applyFill="1" applyBorder="1" applyAlignment="1">
      <alignment horizontal="center" vertical="center" wrapText="1"/>
    </xf>
    <xf numFmtId="49" fontId="27" fillId="13" borderId="38" xfId="0" applyNumberFormat="1" applyFont="1" applyFill="1" applyBorder="1" applyAlignment="1">
      <alignment horizontal="center" vertical="center" wrapText="1"/>
    </xf>
    <xf numFmtId="49" fontId="13" fillId="27" borderId="38" xfId="0" applyNumberFormat="1" applyFont="1" applyFill="1" applyBorder="1" applyAlignment="1">
      <alignment horizontal="center" vertical="center" wrapText="1"/>
    </xf>
    <xf numFmtId="49" fontId="27" fillId="24" borderId="38" xfId="0" applyNumberFormat="1" applyFont="1" applyFill="1" applyBorder="1" applyAlignment="1">
      <alignment horizontal="center" vertical="center" wrapText="1"/>
    </xf>
    <xf numFmtId="49" fontId="27" fillId="22" borderId="38" xfId="0" applyNumberFormat="1" applyFont="1" applyFill="1" applyBorder="1" applyAlignment="1">
      <alignment horizontal="center" vertical="center" wrapText="1"/>
    </xf>
    <xf numFmtId="49" fontId="27" fillId="20" borderId="38" xfId="0" applyNumberFormat="1" applyFont="1" applyFill="1" applyBorder="1" applyAlignment="1">
      <alignment horizontal="center" vertical="center" wrapText="1"/>
    </xf>
    <xf numFmtId="49" fontId="27" fillId="30" borderId="38" xfId="0" applyNumberFormat="1" applyFont="1" applyFill="1" applyBorder="1" applyAlignment="1">
      <alignment horizontal="center" vertical="center" wrapText="1"/>
    </xf>
    <xf numFmtId="49" fontId="27" fillId="31" borderId="38" xfId="0" applyNumberFormat="1" applyFont="1" applyFill="1" applyBorder="1" applyAlignment="1">
      <alignment horizontal="center" vertical="center" wrapText="1"/>
    </xf>
    <xf numFmtId="49" fontId="13" fillId="40" borderId="38" xfId="0" applyNumberFormat="1" applyFont="1" applyFill="1" applyBorder="1" applyAlignment="1">
      <alignment horizontal="center" vertical="center" wrapText="1"/>
    </xf>
    <xf numFmtId="49" fontId="18" fillId="13" borderId="32" xfId="0" applyNumberFormat="1" applyFont="1" applyFill="1" applyBorder="1" applyAlignment="1">
      <alignment horizontal="center" vertical="center" wrapText="1"/>
    </xf>
    <xf numFmtId="177" fontId="13" fillId="32" borderId="33" xfId="0" applyNumberFormat="1" applyFont="1" applyFill="1" applyBorder="1" applyAlignment="1">
      <alignment horizontal="center" vertical="center"/>
    </xf>
    <xf numFmtId="177" fontId="13" fillId="32" borderId="11" xfId="0" applyNumberFormat="1" applyFont="1" applyFill="1" applyBorder="1" applyAlignment="1">
      <alignment horizontal="center" vertical="center"/>
    </xf>
    <xf numFmtId="0" fontId="0" fillId="13" borderId="48" xfId="0" applyFill="1" applyBorder="1">
      <alignment vertical="center"/>
    </xf>
    <xf numFmtId="0" fontId="0" fillId="13" borderId="49" xfId="0" applyFill="1" applyBorder="1">
      <alignment vertical="center"/>
    </xf>
    <xf numFmtId="0" fontId="0" fillId="13" borderId="51" xfId="0" applyFill="1" applyBorder="1" applyAlignment="1">
      <alignment vertical="top"/>
    </xf>
    <xf numFmtId="0" fontId="0" fillId="13" borderId="51" xfId="0" applyFill="1" applyBorder="1">
      <alignment vertical="center"/>
    </xf>
    <xf numFmtId="0" fontId="0" fillId="13" borderId="53" xfId="0" applyFill="1" applyBorder="1">
      <alignment vertical="center"/>
    </xf>
    <xf numFmtId="0" fontId="0" fillId="13" borderId="54" xfId="0" applyFill="1" applyBorder="1">
      <alignment vertical="center"/>
    </xf>
    <xf numFmtId="0" fontId="0" fillId="13" borderId="56" xfId="0" applyFill="1" applyBorder="1">
      <alignment vertical="center"/>
    </xf>
    <xf numFmtId="0" fontId="13" fillId="40" borderId="16" xfId="0" applyFont="1" applyFill="1" applyBorder="1" applyAlignment="1">
      <alignment horizontal="center" vertical="center" wrapText="1"/>
    </xf>
    <xf numFmtId="177" fontId="13" fillId="32" borderId="17" xfId="0" applyNumberFormat="1" applyFont="1" applyFill="1" applyBorder="1" applyAlignment="1">
      <alignment horizontal="center" vertical="center"/>
    </xf>
    <xf numFmtId="177" fontId="0" fillId="13" borderId="38" xfId="0" applyNumberFormat="1" applyFill="1" applyBorder="1">
      <alignment vertical="center"/>
    </xf>
    <xf numFmtId="0" fontId="0" fillId="13" borderId="57" xfId="0" applyFill="1" applyBorder="1">
      <alignment vertical="center"/>
    </xf>
    <xf numFmtId="0" fontId="0" fillId="13" borderId="58" xfId="0" applyFill="1" applyBorder="1">
      <alignment vertical="center"/>
    </xf>
    <xf numFmtId="49" fontId="13" fillId="0" borderId="16" xfId="0" applyNumberFormat="1" applyFont="1" applyBorder="1" applyAlignment="1">
      <alignment horizontal="center" vertical="center"/>
    </xf>
    <xf numFmtId="49" fontId="32" fillId="27" borderId="16" xfId="0" applyNumberFormat="1" applyFont="1" applyFill="1" applyBorder="1" applyAlignment="1">
      <alignment horizontal="center" vertical="center" wrapText="1"/>
    </xf>
    <xf numFmtId="0" fontId="7" fillId="0" borderId="34" xfId="0" applyNumberFormat="1" applyFont="1" applyBorder="1" applyAlignment="1">
      <alignment horizontal="center" vertical="center"/>
    </xf>
    <xf numFmtId="49" fontId="7" fillId="0" borderId="32" xfId="0" applyNumberFormat="1" applyFont="1" applyBorder="1">
      <alignment vertical="center"/>
    </xf>
    <xf numFmtId="0" fontId="7" fillId="0" borderId="32" xfId="0" applyFont="1" applyBorder="1">
      <alignment vertical="center"/>
    </xf>
    <xf numFmtId="49" fontId="7" fillId="13" borderId="32" xfId="0" applyNumberFormat="1" applyFont="1" applyFill="1" applyBorder="1" applyAlignment="1">
      <alignment horizontal="center" vertical="center" wrapText="1"/>
    </xf>
    <xf numFmtId="0" fontId="7" fillId="0" borderId="32" xfId="0" applyNumberFormat="1" applyFont="1" applyBorder="1" applyAlignment="1">
      <alignment horizontal="center" vertical="center"/>
    </xf>
    <xf numFmtId="0" fontId="13" fillId="23" borderId="32" xfId="0" applyFont="1" applyFill="1" applyBorder="1" applyAlignment="1">
      <alignment horizontal="center" vertical="center" wrapText="1"/>
    </xf>
    <xf numFmtId="0" fontId="13" fillId="33" borderId="32" xfId="0" applyFont="1" applyFill="1" applyBorder="1" applyAlignment="1">
      <alignment horizontal="center" vertical="center" wrapText="1"/>
    </xf>
    <xf numFmtId="0" fontId="32" fillId="27" borderId="32" xfId="0" applyFont="1" applyFill="1" applyBorder="1" applyAlignment="1">
      <alignment horizontal="center" vertical="center" wrapText="1"/>
    </xf>
    <xf numFmtId="0" fontId="13" fillId="36" borderId="32" xfId="0" applyFont="1" applyFill="1" applyBorder="1" applyAlignment="1">
      <alignment horizontal="center" vertical="center" wrapText="1"/>
    </xf>
    <xf numFmtId="0" fontId="13" fillId="38" borderId="32" xfId="0" applyFont="1" applyFill="1" applyBorder="1" applyAlignment="1">
      <alignment horizontal="center" vertical="center" wrapText="1"/>
    </xf>
    <xf numFmtId="0" fontId="13" fillId="41" borderId="32" xfId="0" applyFont="1" applyFill="1" applyBorder="1" applyAlignment="1">
      <alignment horizontal="center" vertical="center" wrapText="1"/>
    </xf>
    <xf numFmtId="0" fontId="7" fillId="32" borderId="32" xfId="0" applyNumberFormat="1" applyFont="1" applyFill="1" applyBorder="1" applyAlignment="1">
      <alignment horizontal="center" vertical="center"/>
    </xf>
    <xf numFmtId="180" fontId="7" fillId="32" borderId="33" xfId="0" applyNumberFormat="1" applyFont="1" applyFill="1" applyBorder="1" applyAlignment="1">
      <alignment horizontal="center" vertical="center"/>
    </xf>
    <xf numFmtId="0" fontId="7" fillId="0" borderId="9" xfId="0" applyNumberFormat="1" applyFont="1" applyBorder="1" applyAlignment="1">
      <alignment horizontal="center" vertical="center"/>
    </xf>
    <xf numFmtId="49" fontId="7" fillId="0" borderId="10" xfId="0" applyNumberFormat="1" applyFont="1" applyBorder="1">
      <alignment vertical="center"/>
    </xf>
    <xf numFmtId="0" fontId="7" fillId="0" borderId="10" xfId="0" applyFont="1" applyBorder="1">
      <alignment vertical="center"/>
    </xf>
    <xf numFmtId="49" fontId="7" fillId="13" borderId="10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Border="1" applyAlignment="1">
      <alignment horizontal="center" vertical="center"/>
    </xf>
    <xf numFmtId="0" fontId="13" fillId="2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center" vertical="center" wrapText="1"/>
    </xf>
    <xf numFmtId="0" fontId="32" fillId="27" borderId="10" xfId="0" applyFont="1" applyFill="1" applyBorder="1" applyAlignment="1">
      <alignment horizontal="center" vertical="center" wrapText="1"/>
    </xf>
    <xf numFmtId="0" fontId="13" fillId="36" borderId="10" xfId="0" applyFont="1" applyFill="1" applyBorder="1" applyAlignment="1">
      <alignment horizontal="center" vertical="center" wrapText="1"/>
    </xf>
    <xf numFmtId="0" fontId="13" fillId="38" borderId="10" xfId="0" applyFont="1" applyFill="1" applyBorder="1" applyAlignment="1">
      <alignment horizontal="center" vertical="center" wrapText="1"/>
    </xf>
    <xf numFmtId="0" fontId="13" fillId="41" borderId="10" xfId="0" applyFont="1" applyFill="1" applyBorder="1" applyAlignment="1">
      <alignment horizontal="center" vertical="center" wrapText="1"/>
    </xf>
    <xf numFmtId="0" fontId="7" fillId="32" borderId="10" xfId="0" applyNumberFormat="1" applyFont="1" applyFill="1" applyBorder="1" applyAlignment="1">
      <alignment horizontal="center" vertical="center"/>
    </xf>
    <xf numFmtId="180" fontId="7" fillId="32" borderId="11" xfId="0" applyNumberFormat="1" applyFont="1" applyFill="1" applyBorder="1" applyAlignment="1">
      <alignment horizontal="center" vertical="center"/>
    </xf>
    <xf numFmtId="0" fontId="7" fillId="13" borderId="10" xfId="0" applyFont="1" applyFill="1" applyBorder="1" applyAlignment="1">
      <alignment horizontal="center" vertical="center" wrapText="1"/>
    </xf>
    <xf numFmtId="49" fontId="7" fillId="0" borderId="10" xfId="0" applyNumberFormat="1" applyFont="1" applyBorder="1" applyAlignment="1">
      <alignment horizontal="center" vertical="center"/>
    </xf>
    <xf numFmtId="0" fontId="7" fillId="0" borderId="15" xfId="0" applyNumberFormat="1" applyFont="1" applyBorder="1" applyAlignment="1">
      <alignment horizontal="center" vertical="center"/>
    </xf>
    <xf numFmtId="49" fontId="7" fillId="0" borderId="16" xfId="0" applyNumberFormat="1" applyFont="1" applyBorder="1" applyAlignment="1">
      <alignment horizontal="center" vertical="center"/>
    </xf>
    <xf numFmtId="0" fontId="7" fillId="0" borderId="16" xfId="0" applyFont="1" applyBorder="1">
      <alignment vertical="center"/>
    </xf>
    <xf numFmtId="49" fontId="7" fillId="13" borderId="16" xfId="0" applyNumberFormat="1" applyFont="1" applyFill="1" applyBorder="1" applyAlignment="1">
      <alignment horizontal="center" vertical="center" wrapText="1"/>
    </xf>
    <xf numFmtId="0" fontId="7" fillId="0" borderId="16" xfId="0" applyNumberFormat="1" applyFont="1" applyBorder="1" applyAlignment="1">
      <alignment horizontal="center" vertical="center"/>
    </xf>
    <xf numFmtId="0" fontId="26" fillId="23" borderId="16" xfId="0" applyFont="1" applyFill="1" applyBorder="1" applyAlignment="1">
      <alignment horizontal="center" vertical="center" wrapText="1"/>
    </xf>
    <xf numFmtId="0" fontId="26" fillId="33" borderId="16" xfId="0" applyFont="1" applyFill="1" applyBorder="1" applyAlignment="1">
      <alignment horizontal="center" vertical="center" wrapText="1"/>
    </xf>
    <xf numFmtId="0" fontId="7" fillId="34" borderId="16" xfId="0" applyFont="1" applyFill="1" applyBorder="1" applyAlignment="1">
      <alignment horizontal="center" vertical="center" wrapText="1"/>
    </xf>
    <xf numFmtId="0" fontId="26" fillId="35" borderId="16" xfId="0" applyFont="1" applyFill="1" applyBorder="1" applyAlignment="1">
      <alignment horizontal="center" vertical="center" wrapText="1"/>
    </xf>
    <xf numFmtId="0" fontId="13" fillId="13" borderId="16" xfId="0" applyFont="1" applyFill="1" applyBorder="1" applyAlignment="1">
      <alignment horizontal="center" vertical="center" wrapText="1"/>
    </xf>
    <xf numFmtId="0" fontId="32" fillId="27" borderId="16" xfId="0" applyFont="1" applyFill="1" applyBorder="1" applyAlignment="1">
      <alignment horizontal="center" vertical="center" wrapText="1"/>
    </xf>
    <xf numFmtId="0" fontId="26" fillId="36" borderId="16" xfId="0" applyFont="1" applyFill="1" applyBorder="1" applyAlignment="1">
      <alignment horizontal="center" vertical="center" wrapText="1"/>
    </xf>
    <xf numFmtId="0" fontId="13" fillId="37" borderId="16" xfId="0" applyFont="1" applyFill="1" applyBorder="1" applyAlignment="1">
      <alignment horizontal="center" vertical="center" wrapText="1"/>
    </xf>
    <xf numFmtId="0" fontId="13" fillId="20" borderId="16" xfId="0" applyFont="1" applyFill="1" applyBorder="1" applyAlignment="1">
      <alignment horizontal="center" vertical="center" wrapText="1"/>
    </xf>
    <xf numFmtId="0" fontId="13" fillId="38" borderId="16" xfId="0" applyFont="1" applyFill="1" applyBorder="1" applyAlignment="1">
      <alignment horizontal="center" vertical="center" wrapText="1"/>
    </xf>
    <xf numFmtId="0" fontId="13" fillId="39" borderId="16" xfId="0" applyFont="1" applyFill="1" applyBorder="1" applyAlignment="1">
      <alignment horizontal="center" vertical="center" wrapText="1"/>
    </xf>
    <xf numFmtId="0" fontId="13" fillId="41" borderId="16" xfId="0" applyFont="1" applyFill="1" applyBorder="1" applyAlignment="1">
      <alignment horizontal="center" vertical="center" wrapText="1"/>
    </xf>
    <xf numFmtId="0" fontId="7" fillId="32" borderId="16" xfId="0" applyNumberFormat="1" applyFont="1" applyFill="1" applyBorder="1" applyAlignment="1">
      <alignment horizontal="center" vertical="center"/>
    </xf>
    <xf numFmtId="180" fontId="7" fillId="32" borderId="17" xfId="0" applyNumberFormat="1" applyFont="1" applyFill="1" applyBorder="1" applyAlignment="1">
      <alignment horizontal="center" vertical="center"/>
    </xf>
    <xf numFmtId="0" fontId="0" fillId="0" borderId="59" xfId="0" applyNumberFormat="1" applyBorder="1">
      <alignment vertical="center"/>
    </xf>
    <xf numFmtId="0" fontId="15" fillId="13" borderId="32" xfId="0" applyFont="1" applyFill="1" applyBorder="1" applyAlignment="1" applyProtection="1">
      <alignment horizontal="center" vertical="center" wrapText="1"/>
      <protection locked="0"/>
    </xf>
    <xf numFmtId="0" fontId="19" fillId="16" borderId="32" xfId="0" applyFont="1" applyFill="1" applyBorder="1" applyAlignment="1" applyProtection="1">
      <alignment horizontal="center" vertical="center" wrapText="1"/>
      <protection locked="0"/>
    </xf>
    <xf numFmtId="0" fontId="19" fillId="4" borderId="32" xfId="0" applyFont="1" applyFill="1" applyBorder="1" applyAlignment="1" applyProtection="1">
      <alignment horizontal="center" vertical="center" wrapText="1"/>
      <protection locked="0"/>
    </xf>
    <xf numFmtId="0" fontId="16" fillId="17" borderId="32" xfId="0" applyFont="1" applyFill="1" applyBorder="1" applyAlignment="1" applyProtection="1">
      <alignment horizontal="center" vertical="center" wrapText="1"/>
      <protection locked="0"/>
    </xf>
    <xf numFmtId="0" fontId="16" fillId="18" borderId="32" xfId="0" applyFont="1" applyFill="1" applyBorder="1" applyAlignment="1" applyProtection="1">
      <alignment horizontal="center" vertical="center" wrapText="1"/>
      <protection locked="0"/>
    </xf>
    <xf numFmtId="0" fontId="15" fillId="19" borderId="32" xfId="0" applyFont="1" applyFill="1" applyBorder="1" applyAlignment="1" applyProtection="1">
      <alignment horizontal="center" vertical="center" wrapText="1"/>
      <protection locked="0"/>
    </xf>
    <xf numFmtId="0" fontId="15" fillId="20" borderId="32" xfId="0" applyFont="1" applyFill="1" applyBorder="1" applyAlignment="1" applyProtection="1">
      <alignment horizontal="center" vertical="center" wrapText="1"/>
      <protection locked="0"/>
    </xf>
    <xf numFmtId="0" fontId="15" fillId="21" borderId="32" xfId="0" applyFont="1" applyFill="1" applyBorder="1" applyAlignment="1" applyProtection="1">
      <alignment horizontal="center" vertical="center" wrapText="1"/>
      <protection locked="0"/>
    </xf>
    <xf numFmtId="0" fontId="15" fillId="22" borderId="32" xfId="0" applyFont="1" applyFill="1" applyBorder="1" applyAlignment="1" applyProtection="1">
      <alignment horizontal="center" vertical="center" wrapText="1"/>
      <protection locked="0"/>
    </xf>
    <xf numFmtId="0" fontId="15" fillId="23" borderId="32" xfId="0" applyFont="1" applyFill="1" applyBorder="1" applyAlignment="1" applyProtection="1">
      <alignment horizontal="center" vertical="center" wrapText="1"/>
      <protection locked="0"/>
    </xf>
    <xf numFmtId="0" fontId="15" fillId="24" borderId="32" xfId="0" applyFont="1" applyFill="1" applyBorder="1" applyAlignment="1" applyProtection="1">
      <alignment horizontal="center" vertical="center" wrapText="1"/>
      <protection locked="0"/>
    </xf>
    <xf numFmtId="0" fontId="15" fillId="25" borderId="32" xfId="0" applyFont="1" applyFill="1" applyBorder="1" applyAlignment="1" applyProtection="1">
      <alignment horizontal="center" vertical="center" wrapText="1"/>
      <protection locked="0"/>
    </xf>
    <xf numFmtId="0" fontId="17" fillId="26" borderId="32" xfId="0" applyFont="1" applyFill="1" applyBorder="1" applyAlignment="1" applyProtection="1">
      <alignment horizontal="center" vertical="center" wrapText="1"/>
      <protection locked="0"/>
    </xf>
    <xf numFmtId="0" fontId="15" fillId="27" borderId="32" xfId="0" applyFont="1" applyFill="1" applyBorder="1" applyAlignment="1" applyProtection="1">
      <alignment horizontal="center" vertical="center" wrapText="1"/>
      <protection locked="0"/>
    </xf>
    <xf numFmtId="0" fontId="15" fillId="28" borderId="32" xfId="0" applyFont="1" applyFill="1" applyBorder="1" applyAlignment="1" applyProtection="1">
      <alignment horizontal="center" vertical="center" wrapText="1"/>
      <protection locked="0"/>
    </xf>
    <xf numFmtId="0" fontId="15" fillId="29" borderId="32" xfId="0" applyFont="1" applyFill="1" applyBorder="1" applyAlignment="1" applyProtection="1">
      <alignment horizontal="center" vertical="center" wrapText="1"/>
      <protection locked="0"/>
    </xf>
    <xf numFmtId="0" fontId="15" fillId="30" borderId="32" xfId="0" applyFont="1" applyFill="1" applyBorder="1" applyAlignment="1" applyProtection="1">
      <alignment horizontal="center" vertical="center" wrapText="1"/>
      <protection locked="0"/>
    </xf>
    <xf numFmtId="0" fontId="15" fillId="31" borderId="32" xfId="0" applyFont="1" applyFill="1" applyBorder="1" applyAlignment="1" applyProtection="1">
      <alignment horizontal="center" vertical="center" wrapText="1"/>
      <protection locked="0"/>
    </xf>
    <xf numFmtId="0" fontId="15" fillId="13" borderId="10" xfId="0" applyFont="1" applyFill="1" applyBorder="1" applyAlignment="1" applyProtection="1">
      <alignment horizontal="center" vertical="center" wrapText="1"/>
      <protection locked="0"/>
    </xf>
    <xf numFmtId="0" fontId="19" fillId="16" borderId="10" xfId="0" applyFont="1" applyFill="1" applyBorder="1" applyAlignment="1" applyProtection="1">
      <alignment horizontal="center" vertical="center" wrapText="1"/>
      <protection locked="0"/>
    </xf>
    <xf numFmtId="0" fontId="19" fillId="4" borderId="10" xfId="0" applyFont="1" applyFill="1" applyBorder="1" applyAlignment="1" applyProtection="1">
      <alignment horizontal="center" vertical="center" wrapText="1"/>
      <protection locked="0"/>
    </xf>
    <xf numFmtId="0" fontId="16" fillId="17" borderId="10" xfId="0" applyFont="1" applyFill="1" applyBorder="1" applyAlignment="1" applyProtection="1">
      <alignment horizontal="center" vertical="center" wrapText="1"/>
      <protection locked="0"/>
    </xf>
    <xf numFmtId="0" fontId="16" fillId="18" borderId="10" xfId="0" applyFont="1" applyFill="1" applyBorder="1" applyAlignment="1" applyProtection="1">
      <alignment horizontal="center" vertical="center" wrapText="1"/>
      <protection locked="0"/>
    </xf>
    <xf numFmtId="0" fontId="15" fillId="19" borderId="10" xfId="0" applyFont="1" applyFill="1" applyBorder="1" applyAlignment="1" applyProtection="1">
      <alignment horizontal="center" vertical="center" wrapText="1"/>
      <protection locked="0"/>
    </xf>
    <xf numFmtId="0" fontId="15" fillId="20" borderId="10" xfId="0" applyFont="1" applyFill="1" applyBorder="1" applyAlignment="1" applyProtection="1">
      <alignment horizontal="center" vertical="center" wrapText="1"/>
      <protection locked="0"/>
    </xf>
    <xf numFmtId="0" fontId="15" fillId="21" borderId="10" xfId="0" applyFont="1" applyFill="1" applyBorder="1" applyAlignment="1" applyProtection="1">
      <alignment horizontal="center" vertical="center" wrapText="1"/>
      <protection locked="0"/>
    </xf>
    <xf numFmtId="0" fontId="15" fillId="22" borderId="10" xfId="0" applyFont="1" applyFill="1" applyBorder="1" applyAlignment="1" applyProtection="1">
      <alignment horizontal="center" vertical="center" wrapText="1"/>
      <protection locked="0"/>
    </xf>
    <xf numFmtId="0" fontId="15" fillId="23" borderId="10" xfId="0" applyFont="1" applyFill="1" applyBorder="1" applyAlignment="1" applyProtection="1">
      <alignment horizontal="center" vertical="center" wrapText="1"/>
      <protection locked="0"/>
    </xf>
    <xf numFmtId="0" fontId="15" fillId="24" borderId="10" xfId="0" applyFont="1" applyFill="1" applyBorder="1" applyAlignment="1" applyProtection="1">
      <alignment horizontal="center" vertical="center" wrapText="1"/>
      <protection locked="0"/>
    </xf>
    <xf numFmtId="0" fontId="15" fillId="25" borderId="10" xfId="0" applyFont="1" applyFill="1" applyBorder="1" applyAlignment="1" applyProtection="1">
      <alignment horizontal="center" vertical="center" wrapText="1"/>
      <protection locked="0"/>
    </xf>
    <xf numFmtId="0" fontId="17" fillId="26" borderId="10" xfId="0" applyFont="1" applyFill="1" applyBorder="1" applyAlignment="1" applyProtection="1">
      <alignment horizontal="center" vertical="center" wrapText="1"/>
      <protection locked="0"/>
    </xf>
    <xf numFmtId="0" fontId="15" fillId="27" borderId="10" xfId="0" applyFont="1" applyFill="1" applyBorder="1" applyAlignment="1" applyProtection="1">
      <alignment horizontal="center" vertical="center" wrapText="1"/>
      <protection locked="0"/>
    </xf>
    <xf numFmtId="0" fontId="15" fillId="28" borderId="10" xfId="0" applyFont="1" applyFill="1" applyBorder="1" applyAlignment="1" applyProtection="1">
      <alignment horizontal="center" vertical="center" wrapText="1"/>
      <protection locked="0"/>
    </xf>
    <xf numFmtId="0" fontId="15" fillId="29" borderId="10" xfId="0" applyFont="1" applyFill="1" applyBorder="1" applyAlignment="1" applyProtection="1">
      <alignment horizontal="center" vertical="center" wrapText="1"/>
      <protection locked="0"/>
    </xf>
    <xf numFmtId="0" fontId="15" fillId="30" borderId="10" xfId="0" applyFont="1" applyFill="1" applyBorder="1" applyAlignment="1" applyProtection="1">
      <alignment horizontal="center" vertical="center" wrapText="1"/>
      <protection locked="0"/>
    </xf>
    <xf numFmtId="0" fontId="15" fillId="31" borderId="10" xfId="0" applyFont="1" applyFill="1" applyBorder="1" applyAlignment="1" applyProtection="1">
      <alignment horizontal="center" vertical="center" wrapText="1"/>
      <protection locked="0"/>
    </xf>
    <xf numFmtId="0" fontId="15" fillId="13" borderId="16" xfId="0" applyFont="1" applyFill="1" applyBorder="1" applyAlignment="1" applyProtection="1">
      <alignment horizontal="center" vertical="center" wrapText="1"/>
      <protection locked="0"/>
    </xf>
    <xf numFmtId="0" fontId="19" fillId="16" borderId="16" xfId="0" applyFont="1" applyFill="1" applyBorder="1" applyAlignment="1" applyProtection="1">
      <alignment horizontal="center" vertical="center" wrapText="1"/>
      <protection locked="0"/>
    </xf>
    <xf numFmtId="0" fontId="19" fillId="4" borderId="16" xfId="0" applyFont="1" applyFill="1" applyBorder="1" applyAlignment="1" applyProtection="1">
      <alignment horizontal="center" vertical="center" wrapText="1"/>
      <protection locked="0"/>
    </xf>
    <xf numFmtId="0" fontId="16" fillId="17" borderId="16" xfId="0" applyFont="1" applyFill="1" applyBorder="1" applyAlignment="1" applyProtection="1">
      <alignment horizontal="center" vertical="center" wrapText="1"/>
      <protection locked="0"/>
    </xf>
    <xf numFmtId="0" fontId="16" fillId="18" borderId="16" xfId="0" applyFont="1" applyFill="1" applyBorder="1" applyAlignment="1" applyProtection="1">
      <alignment horizontal="center" vertical="center" wrapText="1"/>
      <protection locked="0"/>
    </xf>
    <xf numFmtId="0" fontId="15" fillId="19" borderId="16" xfId="0" applyFont="1" applyFill="1" applyBorder="1" applyAlignment="1" applyProtection="1">
      <alignment horizontal="center" vertical="center" wrapText="1"/>
      <protection locked="0"/>
    </xf>
    <xf numFmtId="0" fontId="15" fillId="20" borderId="16" xfId="0" applyFont="1" applyFill="1" applyBorder="1" applyAlignment="1" applyProtection="1">
      <alignment horizontal="center" vertical="center" wrapText="1"/>
      <protection locked="0"/>
    </xf>
    <xf numFmtId="0" fontId="15" fillId="21" borderId="16" xfId="0" applyFont="1" applyFill="1" applyBorder="1" applyAlignment="1" applyProtection="1">
      <alignment horizontal="center" vertical="center" wrapText="1"/>
      <protection locked="0"/>
    </xf>
    <xf numFmtId="0" fontId="15" fillId="22" borderId="16" xfId="0" applyFont="1" applyFill="1" applyBorder="1" applyAlignment="1" applyProtection="1">
      <alignment horizontal="center" vertical="center" wrapText="1"/>
      <protection locked="0"/>
    </xf>
    <xf numFmtId="0" fontId="15" fillId="23" borderId="16" xfId="0" applyFont="1" applyFill="1" applyBorder="1" applyAlignment="1" applyProtection="1">
      <alignment horizontal="center" vertical="center" wrapText="1"/>
      <protection locked="0"/>
    </xf>
    <xf numFmtId="0" fontId="15" fillId="24" borderId="16" xfId="0" applyFont="1" applyFill="1" applyBorder="1" applyAlignment="1" applyProtection="1">
      <alignment horizontal="center" vertical="center" wrapText="1"/>
      <protection locked="0"/>
    </xf>
    <xf numFmtId="0" fontId="15" fillId="25" borderId="16" xfId="0" applyFont="1" applyFill="1" applyBorder="1" applyAlignment="1" applyProtection="1">
      <alignment horizontal="center" vertical="center" wrapText="1"/>
      <protection locked="0"/>
    </xf>
    <xf numFmtId="0" fontId="17" fillId="26" borderId="16" xfId="0" applyFont="1" applyFill="1" applyBorder="1" applyAlignment="1" applyProtection="1">
      <alignment horizontal="center" vertical="center" wrapText="1"/>
      <protection locked="0"/>
    </xf>
    <xf numFmtId="0" fontId="15" fillId="27" borderId="16" xfId="0" applyFont="1" applyFill="1" applyBorder="1" applyAlignment="1" applyProtection="1">
      <alignment horizontal="center" vertical="center" wrapText="1"/>
      <protection locked="0"/>
    </xf>
    <xf numFmtId="0" fontId="15" fillId="28" borderId="16" xfId="0" applyFont="1" applyFill="1" applyBorder="1" applyAlignment="1" applyProtection="1">
      <alignment horizontal="center" vertical="center" wrapText="1"/>
      <protection locked="0"/>
    </xf>
    <xf numFmtId="0" fontId="15" fillId="29" borderId="16" xfId="0" applyFont="1" applyFill="1" applyBorder="1" applyAlignment="1" applyProtection="1">
      <alignment horizontal="center" vertical="center" wrapText="1"/>
      <protection locked="0"/>
    </xf>
    <xf numFmtId="0" fontId="15" fillId="30" borderId="16" xfId="0" applyFont="1" applyFill="1" applyBorder="1" applyAlignment="1" applyProtection="1">
      <alignment horizontal="center" vertical="center" wrapText="1"/>
      <protection locked="0"/>
    </xf>
    <xf numFmtId="0" fontId="15" fillId="31" borderId="16" xfId="0" applyFont="1" applyFill="1" applyBorder="1" applyAlignment="1" applyProtection="1">
      <alignment horizontal="center" vertical="center" wrapText="1"/>
      <protection locked="0"/>
    </xf>
    <xf numFmtId="0" fontId="16" fillId="16" borderId="32" xfId="0" applyFont="1" applyFill="1" applyBorder="1" applyAlignment="1" applyProtection="1">
      <alignment horizontal="center" vertical="center" wrapText="1"/>
      <protection locked="0"/>
    </xf>
    <xf numFmtId="0" fontId="16" fillId="4" borderId="32" xfId="0" applyFont="1" applyFill="1" applyBorder="1" applyAlignment="1" applyProtection="1">
      <alignment horizontal="center" vertical="center" wrapText="1"/>
      <protection locked="0"/>
    </xf>
    <xf numFmtId="0" fontId="16" fillId="16" borderId="10" xfId="0" applyFont="1" applyFill="1" applyBorder="1" applyAlignment="1" applyProtection="1">
      <alignment horizontal="center" vertical="center" wrapText="1"/>
      <protection locked="0"/>
    </xf>
    <xf numFmtId="0" fontId="16" fillId="4" borderId="10" xfId="0" applyFont="1" applyFill="1" applyBorder="1" applyAlignment="1" applyProtection="1">
      <alignment horizontal="center" vertical="center" wrapText="1"/>
      <protection locked="0"/>
    </xf>
    <xf numFmtId="0" fontId="16" fillId="16" borderId="16" xfId="0" applyFont="1" applyFill="1" applyBorder="1" applyAlignment="1" applyProtection="1">
      <alignment horizontal="center" vertical="center" wrapText="1"/>
      <protection locked="0"/>
    </xf>
    <xf numFmtId="0" fontId="16" fillId="4" borderId="16" xfId="0" applyFont="1" applyFill="1" applyBorder="1" applyAlignment="1" applyProtection="1">
      <alignment horizontal="center" vertical="center" wrapText="1"/>
      <protection locked="0"/>
    </xf>
    <xf numFmtId="0" fontId="26" fillId="23" borderId="32" xfId="0" applyFont="1" applyFill="1" applyBorder="1" applyAlignment="1" applyProtection="1">
      <alignment horizontal="center" vertical="center" wrapText="1"/>
      <protection locked="0"/>
    </xf>
    <xf numFmtId="0" fontId="26" fillId="33" borderId="32" xfId="0" applyFont="1" applyFill="1" applyBorder="1" applyAlignment="1" applyProtection="1">
      <alignment horizontal="center" vertical="center" wrapText="1"/>
      <protection locked="0"/>
    </xf>
    <xf numFmtId="0" fontId="7" fillId="34" borderId="32" xfId="0" applyFont="1" applyFill="1" applyBorder="1" applyAlignment="1" applyProtection="1">
      <alignment horizontal="center" vertical="center" wrapText="1"/>
      <protection locked="0"/>
    </xf>
    <xf numFmtId="0" fontId="26" fillId="35" borderId="32" xfId="0" applyFont="1" applyFill="1" applyBorder="1" applyAlignment="1" applyProtection="1">
      <alignment horizontal="center" vertical="center" wrapText="1"/>
      <protection locked="0"/>
    </xf>
    <xf numFmtId="0" fontId="13" fillId="13" borderId="32" xfId="0" applyFont="1" applyFill="1" applyBorder="1" applyAlignment="1" applyProtection="1">
      <alignment horizontal="center" vertical="center" wrapText="1"/>
      <protection locked="0"/>
    </xf>
    <xf numFmtId="0" fontId="26" fillId="36" borderId="32" xfId="0" applyFont="1" applyFill="1" applyBorder="1" applyAlignment="1" applyProtection="1">
      <alignment horizontal="center" vertical="center" wrapText="1"/>
      <protection locked="0"/>
    </xf>
    <xf numFmtId="0" fontId="13" fillId="37" borderId="32" xfId="0" applyFont="1" applyFill="1" applyBorder="1" applyAlignment="1" applyProtection="1">
      <alignment horizontal="center" vertical="center" wrapText="1"/>
      <protection locked="0"/>
    </xf>
    <xf numFmtId="0" fontId="13" fillId="20" borderId="32" xfId="0" applyFont="1" applyFill="1" applyBorder="1" applyAlignment="1" applyProtection="1">
      <alignment horizontal="center" vertical="center" wrapText="1"/>
      <protection locked="0"/>
    </xf>
    <xf numFmtId="49" fontId="13" fillId="38" borderId="32" xfId="0" applyNumberFormat="1" applyFont="1" applyFill="1" applyBorder="1" applyAlignment="1" applyProtection="1">
      <alignment horizontal="center" vertical="center" wrapText="1"/>
      <protection locked="0"/>
    </xf>
    <xf numFmtId="0" fontId="13" fillId="39" borderId="32" xfId="0" applyFont="1" applyFill="1" applyBorder="1" applyAlignment="1" applyProtection="1">
      <alignment horizontal="center" vertical="center" wrapText="1"/>
      <protection locked="0"/>
    </xf>
    <xf numFmtId="0" fontId="13" fillId="40" borderId="32" xfId="0" applyFont="1" applyFill="1" applyBorder="1" applyAlignment="1" applyProtection="1">
      <alignment horizontal="center" vertical="center" wrapText="1"/>
      <protection locked="0"/>
    </xf>
    <xf numFmtId="49" fontId="13" fillId="41" borderId="32" xfId="0" applyNumberFormat="1" applyFont="1" applyFill="1" applyBorder="1" applyAlignment="1" applyProtection="1">
      <alignment horizontal="center" vertical="center" wrapText="1"/>
      <protection locked="0"/>
    </xf>
    <xf numFmtId="0" fontId="26" fillId="23" borderId="10" xfId="0" applyFont="1" applyFill="1" applyBorder="1" applyAlignment="1" applyProtection="1">
      <alignment horizontal="center" vertical="center" wrapText="1"/>
      <protection locked="0"/>
    </xf>
    <xf numFmtId="0" fontId="26" fillId="33" borderId="10" xfId="0" applyFont="1" applyFill="1" applyBorder="1" applyAlignment="1" applyProtection="1">
      <alignment horizontal="center" vertical="center" wrapText="1"/>
      <protection locked="0"/>
    </xf>
    <xf numFmtId="0" fontId="7" fillId="34" borderId="10" xfId="0" applyFont="1" applyFill="1" applyBorder="1" applyAlignment="1" applyProtection="1">
      <alignment horizontal="center" vertical="center" wrapText="1"/>
      <protection locked="0"/>
    </xf>
    <xf numFmtId="0" fontId="26" fillId="35" borderId="10" xfId="0" applyFont="1" applyFill="1" applyBorder="1" applyAlignment="1" applyProtection="1">
      <alignment horizontal="center" vertical="center" wrapText="1"/>
      <protection locked="0"/>
    </xf>
    <xf numFmtId="0" fontId="13" fillId="13" borderId="10" xfId="0" applyFont="1" applyFill="1" applyBorder="1" applyAlignment="1" applyProtection="1">
      <alignment horizontal="center" vertical="center" wrapText="1"/>
      <protection locked="0"/>
    </xf>
    <xf numFmtId="0" fontId="26" fillId="36" borderId="10" xfId="0" applyFont="1" applyFill="1" applyBorder="1" applyAlignment="1" applyProtection="1">
      <alignment horizontal="center" vertical="center" wrapText="1"/>
      <protection locked="0"/>
    </xf>
    <xf numFmtId="0" fontId="13" fillId="37" borderId="10" xfId="0" applyFont="1" applyFill="1" applyBorder="1" applyAlignment="1" applyProtection="1">
      <alignment horizontal="center" vertical="center" wrapText="1"/>
      <protection locked="0"/>
    </xf>
    <xf numFmtId="0" fontId="13" fillId="20" borderId="10" xfId="0" applyFont="1" applyFill="1" applyBorder="1" applyAlignment="1" applyProtection="1">
      <alignment horizontal="center" vertical="center" wrapText="1"/>
      <protection locked="0"/>
    </xf>
    <xf numFmtId="49" fontId="13" fillId="38" borderId="10" xfId="0" applyNumberFormat="1" applyFont="1" applyFill="1" applyBorder="1" applyAlignment="1" applyProtection="1">
      <alignment horizontal="center" vertical="center" wrapText="1"/>
      <protection locked="0"/>
    </xf>
    <xf numFmtId="0" fontId="13" fillId="39" borderId="10" xfId="0" applyFont="1" applyFill="1" applyBorder="1" applyAlignment="1" applyProtection="1">
      <alignment horizontal="center" vertical="center" wrapText="1"/>
      <protection locked="0"/>
    </xf>
    <xf numFmtId="0" fontId="13" fillId="40" borderId="10" xfId="0" applyFont="1" applyFill="1" applyBorder="1" applyAlignment="1" applyProtection="1">
      <alignment horizontal="center" vertical="center" wrapText="1"/>
      <protection locked="0"/>
    </xf>
    <xf numFmtId="49" fontId="13" fillId="41" borderId="10" xfId="0" applyNumberFormat="1" applyFont="1" applyFill="1" applyBorder="1" applyAlignment="1" applyProtection="1">
      <alignment horizontal="center" vertical="center" wrapText="1"/>
      <protection locked="0"/>
    </xf>
    <xf numFmtId="0" fontId="29" fillId="23" borderId="32" xfId="0" applyFont="1" applyFill="1" applyBorder="1" applyAlignment="1" applyProtection="1">
      <alignment horizontal="center" vertical="center" wrapText="1"/>
      <protection locked="0"/>
    </xf>
    <xf numFmtId="0" fontId="30" fillId="43" borderId="32" xfId="0" applyFont="1" applyFill="1" applyBorder="1" applyAlignment="1" applyProtection="1">
      <alignment horizontal="center" vertical="center" wrapText="1"/>
      <protection locked="0"/>
    </xf>
    <xf numFmtId="0" fontId="29" fillId="21" borderId="32" xfId="0" applyFont="1" applyFill="1" applyBorder="1" applyAlignment="1" applyProtection="1">
      <alignment horizontal="center" vertical="center" wrapText="1"/>
      <protection locked="0"/>
    </xf>
    <xf numFmtId="0" fontId="30" fillId="26" borderId="32" xfId="0" applyFont="1" applyFill="1" applyBorder="1" applyAlignment="1" applyProtection="1">
      <alignment horizontal="center" vertical="center" wrapText="1"/>
      <protection locked="0"/>
    </xf>
    <xf numFmtId="0" fontId="29" fillId="13" borderId="32" xfId="0" applyFont="1" applyFill="1" applyBorder="1" applyAlignment="1" applyProtection="1">
      <alignment horizontal="center" vertical="center" wrapText="1"/>
      <protection locked="0"/>
    </xf>
    <xf numFmtId="0" fontId="13" fillId="27" borderId="32" xfId="0" applyFont="1" applyFill="1" applyBorder="1" applyAlignment="1" applyProtection="1">
      <alignment horizontal="center" vertical="center" wrapText="1"/>
      <protection locked="0"/>
    </xf>
    <xf numFmtId="0" fontId="29" fillId="24" borderId="32" xfId="0" applyFont="1" applyFill="1" applyBorder="1" applyAlignment="1" applyProtection="1">
      <alignment horizontal="center" vertical="center" wrapText="1"/>
      <protection locked="0"/>
    </xf>
    <xf numFmtId="0" fontId="29" fillId="22" borderId="32" xfId="0" applyFont="1" applyFill="1" applyBorder="1" applyAlignment="1" applyProtection="1">
      <alignment horizontal="center" vertical="center" wrapText="1"/>
      <protection locked="0"/>
    </xf>
    <xf numFmtId="0" fontId="29" fillId="20" borderId="32" xfId="0" applyFont="1" applyFill="1" applyBorder="1" applyAlignment="1" applyProtection="1">
      <alignment horizontal="center" vertical="center" wrapText="1"/>
      <protection locked="0"/>
    </xf>
    <xf numFmtId="0" fontId="29" fillId="30" borderId="32" xfId="0" applyFont="1" applyFill="1" applyBorder="1" applyAlignment="1" applyProtection="1">
      <alignment horizontal="center" vertical="center" wrapText="1"/>
      <protection locked="0"/>
    </xf>
    <xf numFmtId="0" fontId="29" fillId="31" borderId="32" xfId="0" applyFont="1" applyFill="1" applyBorder="1" applyAlignment="1" applyProtection="1">
      <alignment horizontal="center" vertical="center" wrapText="1"/>
      <protection locked="0"/>
    </xf>
    <xf numFmtId="0" fontId="29" fillId="23" borderId="10" xfId="0" applyFont="1" applyFill="1" applyBorder="1" applyAlignment="1" applyProtection="1">
      <alignment horizontal="center" vertical="center" wrapText="1"/>
      <protection locked="0"/>
    </xf>
    <xf numFmtId="0" fontId="30" fillId="43" borderId="10" xfId="0" applyFont="1" applyFill="1" applyBorder="1" applyAlignment="1" applyProtection="1">
      <alignment horizontal="center" vertical="center" wrapText="1"/>
      <protection locked="0"/>
    </xf>
    <xf numFmtId="0" fontId="29" fillId="21" borderId="10" xfId="0" applyFont="1" applyFill="1" applyBorder="1" applyAlignment="1" applyProtection="1">
      <alignment horizontal="center" vertical="center" wrapText="1"/>
      <protection locked="0"/>
    </xf>
    <xf numFmtId="0" fontId="30" fillId="26" borderId="10" xfId="0" applyFont="1" applyFill="1" applyBorder="1" applyAlignment="1" applyProtection="1">
      <alignment horizontal="center" vertical="center" wrapText="1"/>
      <protection locked="0"/>
    </xf>
    <xf numFmtId="0" fontId="29" fillId="13" borderId="10" xfId="0" applyFont="1" applyFill="1" applyBorder="1" applyAlignment="1" applyProtection="1">
      <alignment horizontal="center" vertical="center" wrapText="1"/>
      <protection locked="0"/>
    </xf>
    <xf numFmtId="0" fontId="13" fillId="27" borderId="10" xfId="0" applyFont="1" applyFill="1" applyBorder="1" applyAlignment="1" applyProtection="1">
      <alignment horizontal="center" vertical="center" wrapText="1"/>
      <protection locked="0"/>
    </xf>
    <xf numFmtId="0" fontId="29" fillId="24" borderId="10" xfId="0" applyFont="1" applyFill="1" applyBorder="1" applyAlignment="1" applyProtection="1">
      <alignment horizontal="center" vertical="center" wrapText="1"/>
      <protection locked="0"/>
    </xf>
    <xf numFmtId="0" fontId="29" fillId="22" borderId="10" xfId="0" applyFont="1" applyFill="1" applyBorder="1" applyAlignment="1" applyProtection="1">
      <alignment horizontal="center" vertical="center" wrapText="1"/>
      <protection locked="0"/>
    </xf>
    <xf numFmtId="0" fontId="29" fillId="20" borderId="10" xfId="0" applyFont="1" applyFill="1" applyBorder="1" applyAlignment="1" applyProtection="1">
      <alignment horizontal="center" vertical="center" wrapText="1"/>
      <protection locked="0"/>
    </xf>
    <xf numFmtId="0" fontId="29" fillId="30" borderId="10" xfId="0" applyFont="1" applyFill="1" applyBorder="1" applyAlignment="1" applyProtection="1">
      <alignment horizontal="center" vertical="center" wrapText="1"/>
      <protection locked="0"/>
    </xf>
    <xf numFmtId="0" fontId="29" fillId="31" borderId="10" xfId="0" applyFont="1" applyFill="1" applyBorder="1" applyAlignment="1" applyProtection="1">
      <alignment horizontal="center" vertical="center" wrapText="1"/>
      <protection locked="0"/>
    </xf>
    <xf numFmtId="0" fontId="29" fillId="23" borderId="16" xfId="0" applyFont="1" applyFill="1" applyBorder="1" applyAlignment="1" applyProtection="1">
      <alignment horizontal="center" vertical="center" wrapText="1"/>
      <protection locked="0"/>
    </xf>
    <xf numFmtId="0" fontId="30" fillId="43" borderId="16" xfId="0" applyFont="1" applyFill="1" applyBorder="1" applyAlignment="1" applyProtection="1">
      <alignment horizontal="center" vertical="center" wrapText="1"/>
      <protection locked="0"/>
    </xf>
    <xf numFmtId="0" fontId="29" fillId="21" borderId="16" xfId="0" applyFont="1" applyFill="1" applyBorder="1" applyAlignment="1" applyProtection="1">
      <alignment horizontal="center" vertical="center" wrapText="1"/>
      <protection locked="0"/>
    </xf>
    <xf numFmtId="0" fontId="30" fillId="26" borderId="16" xfId="0" applyFont="1" applyFill="1" applyBorder="1" applyAlignment="1" applyProtection="1">
      <alignment horizontal="center" vertical="center" wrapText="1"/>
      <protection locked="0"/>
    </xf>
    <xf numFmtId="0" fontId="29" fillId="13" borderId="16" xfId="0" applyFont="1" applyFill="1" applyBorder="1" applyAlignment="1" applyProtection="1">
      <alignment horizontal="center" vertical="center" wrapText="1"/>
      <protection locked="0"/>
    </xf>
    <xf numFmtId="0" fontId="13" fillId="27" borderId="16" xfId="0" applyFont="1" applyFill="1" applyBorder="1" applyAlignment="1" applyProtection="1">
      <alignment horizontal="center" vertical="center" wrapText="1"/>
      <protection locked="0"/>
    </xf>
    <xf numFmtId="0" fontId="29" fillId="24" borderId="16" xfId="0" applyFont="1" applyFill="1" applyBorder="1" applyAlignment="1" applyProtection="1">
      <alignment horizontal="center" vertical="center" wrapText="1"/>
      <protection locked="0"/>
    </xf>
    <xf numFmtId="0" fontId="29" fillId="22" borderId="16" xfId="0" applyFont="1" applyFill="1" applyBorder="1" applyAlignment="1" applyProtection="1">
      <alignment horizontal="center" vertical="center" wrapText="1"/>
      <protection locked="0"/>
    </xf>
    <xf numFmtId="0" fontId="29" fillId="20" borderId="16" xfId="0" applyFont="1" applyFill="1" applyBorder="1" applyAlignment="1" applyProtection="1">
      <alignment horizontal="center" vertical="center" wrapText="1"/>
      <protection locked="0"/>
    </xf>
    <xf numFmtId="0" fontId="29" fillId="30" borderId="16" xfId="0" applyFont="1" applyFill="1" applyBorder="1" applyAlignment="1" applyProtection="1">
      <alignment horizontal="center" vertical="center" wrapText="1"/>
      <protection locked="0"/>
    </xf>
    <xf numFmtId="0" fontId="29" fillId="31" borderId="16" xfId="0" applyFont="1" applyFill="1" applyBorder="1" applyAlignment="1" applyProtection="1">
      <alignment horizontal="center" vertical="center" wrapText="1"/>
      <protection locked="0"/>
    </xf>
    <xf numFmtId="0" fontId="13" fillId="40" borderId="16" xfId="0" applyFont="1" applyFill="1" applyBorder="1" applyAlignment="1" applyProtection="1">
      <alignment horizontal="center" vertical="center" wrapText="1"/>
      <protection locked="0"/>
    </xf>
    <xf numFmtId="0" fontId="0" fillId="0" borderId="0" xfId="0" applyAlignment="1">
      <alignment horizontal="left" vertical="center" wrapText="1"/>
    </xf>
    <xf numFmtId="0" fontId="0" fillId="0" borderId="0" xfId="0">
      <alignment vertical="center"/>
    </xf>
    <xf numFmtId="49" fontId="7" fillId="5" borderId="6" xfId="0" applyNumberFormat="1" applyFont="1" applyFill="1" applyBorder="1" applyAlignment="1" applyProtection="1">
      <alignment horizontal="left" vertical="top" wrapText="1"/>
      <protection locked="0"/>
    </xf>
    <xf numFmtId="0" fontId="7" fillId="5" borderId="7" xfId="0" applyFont="1" applyFill="1" applyBorder="1" applyAlignment="1" applyProtection="1">
      <alignment horizontal="left" vertical="center" wrapText="1"/>
      <protection locked="0"/>
    </xf>
    <xf numFmtId="0" fontId="7" fillId="5" borderId="8" xfId="0" applyFont="1" applyFill="1" applyBorder="1" applyAlignment="1" applyProtection="1">
      <alignment horizontal="left" vertical="center" wrapText="1"/>
      <protection locked="0"/>
    </xf>
    <xf numFmtId="49" fontId="7" fillId="5" borderId="6" xfId="0" applyNumberFormat="1" applyFont="1" applyFill="1" applyBorder="1" applyAlignment="1" applyProtection="1">
      <alignment horizontal="left" vertical="center" wrapText="1"/>
      <protection locked="0"/>
    </xf>
    <xf numFmtId="177" fontId="7" fillId="4" borderId="19" xfId="0" applyNumberFormat="1" applyFont="1" applyFill="1" applyBorder="1" applyAlignment="1">
      <alignment horizontal="right" vertical="center"/>
    </xf>
    <xf numFmtId="177" fontId="7" fillId="4" borderId="3" xfId="0" applyNumberFormat="1" applyFont="1" applyFill="1" applyBorder="1" applyAlignment="1">
      <alignment horizontal="right" vertical="center"/>
    </xf>
    <xf numFmtId="176" fontId="7" fillId="6" borderId="12" xfId="0" applyNumberFormat="1" applyFont="1" applyFill="1" applyBorder="1" applyAlignment="1">
      <alignment horizontal="center" vertical="center" wrapText="1"/>
    </xf>
    <xf numFmtId="176" fontId="7" fillId="6" borderId="13" xfId="0" applyNumberFormat="1" applyFont="1" applyFill="1" applyBorder="1" applyAlignment="1">
      <alignment horizontal="center" vertical="center" wrapText="1"/>
    </xf>
    <xf numFmtId="176" fontId="7" fillId="6" borderId="14" xfId="0" applyNumberFormat="1" applyFont="1" applyFill="1" applyBorder="1" applyAlignment="1">
      <alignment horizontal="center" vertical="center" wrapText="1"/>
    </xf>
    <xf numFmtId="49" fontId="7" fillId="6" borderId="1" xfId="0" applyNumberFormat="1" applyFont="1" applyFill="1" applyBorder="1" applyAlignment="1">
      <alignment horizontal="center" vertical="center" wrapText="1"/>
    </xf>
    <xf numFmtId="0" fontId="7" fillId="6" borderId="18" xfId="0" applyFont="1" applyFill="1" applyBorder="1" applyAlignment="1">
      <alignment horizontal="center" vertical="center" wrapText="1"/>
    </xf>
    <xf numFmtId="178" fontId="7" fillId="6" borderId="28" xfId="0" applyNumberFormat="1" applyFont="1" applyFill="1" applyBorder="1" applyAlignment="1">
      <alignment horizontal="right" vertical="center"/>
    </xf>
    <xf numFmtId="178" fontId="7" fillId="6" borderId="29" xfId="0" applyNumberFormat="1" applyFont="1" applyFill="1" applyBorder="1" applyAlignment="1">
      <alignment horizontal="right" vertical="center"/>
    </xf>
    <xf numFmtId="49" fontId="7" fillId="6" borderId="26" xfId="0" applyNumberFormat="1" applyFont="1" applyFill="1" applyBorder="1" applyAlignment="1">
      <alignment horizontal="center" vertical="center" wrapText="1"/>
    </xf>
    <xf numFmtId="176" fontId="7" fillId="6" borderId="27" xfId="0" applyNumberFormat="1" applyFont="1" applyFill="1" applyBorder="1" applyAlignment="1">
      <alignment horizontal="center" vertical="center" wrapText="1"/>
    </xf>
    <xf numFmtId="49" fontId="37" fillId="0" borderId="4" xfId="0" applyNumberFormat="1" applyFont="1" applyBorder="1" applyAlignment="1">
      <alignment horizontal="right" vertical="top" wrapText="1"/>
    </xf>
    <xf numFmtId="0" fontId="0" fillId="0" borderId="5" xfId="0" applyBorder="1">
      <alignment vertical="center"/>
    </xf>
    <xf numFmtId="0" fontId="0" fillId="0" borderId="4" xfId="0" applyBorder="1">
      <alignment vertical="center"/>
    </xf>
    <xf numFmtId="177" fontId="7" fillId="11" borderId="21" xfId="0" applyNumberFormat="1" applyFont="1" applyFill="1" applyBorder="1" applyAlignment="1">
      <alignment horizontal="right" vertical="center"/>
    </xf>
    <xf numFmtId="0" fontId="0" fillId="0" borderId="8" xfId="0" applyBorder="1">
      <alignment vertical="center"/>
    </xf>
    <xf numFmtId="49" fontId="7" fillId="6" borderId="6" xfId="0" applyNumberFormat="1" applyFont="1" applyFill="1" applyBorder="1" applyAlignment="1">
      <alignment horizontal="center" vertical="center" wrapText="1"/>
    </xf>
    <xf numFmtId="0" fontId="0" fillId="0" borderId="20" xfId="0" applyBorder="1">
      <alignment vertical="center"/>
    </xf>
    <xf numFmtId="177" fontId="7" fillId="10" borderId="24" xfId="0" applyNumberFormat="1" applyFont="1" applyFill="1" applyBorder="1" applyAlignment="1">
      <alignment horizontal="right" vertical="center"/>
    </xf>
    <xf numFmtId="0" fontId="0" fillId="0" borderId="25" xfId="0" applyBorder="1">
      <alignment vertical="center"/>
    </xf>
    <xf numFmtId="49" fontId="7" fillId="10" borderId="22" xfId="0" applyNumberFormat="1" applyFont="1" applyFill="1" applyBorder="1" applyAlignment="1">
      <alignment horizontal="center" vertical="center" wrapText="1"/>
    </xf>
    <xf numFmtId="0" fontId="0" fillId="0" borderId="23" xfId="0" applyBorder="1">
      <alignment vertical="center"/>
    </xf>
    <xf numFmtId="49" fontId="0" fillId="4" borderId="1" xfId="0" applyNumberFormat="1" applyFill="1" applyBorder="1">
      <alignment vertical="center"/>
    </xf>
    <xf numFmtId="0" fontId="0" fillId="0" borderId="2" xfId="0" applyBorder="1">
      <alignment vertical="center"/>
    </xf>
    <xf numFmtId="0" fontId="0" fillId="0" borderId="3" xfId="0" applyBorder="1">
      <alignment vertical="center"/>
    </xf>
    <xf numFmtId="177" fontId="8" fillId="11" borderId="19" xfId="0" applyNumberFormat="1" applyFont="1" applyFill="1" applyBorder="1" applyAlignment="1">
      <alignment horizontal="right" vertical="center"/>
    </xf>
    <xf numFmtId="0" fontId="0" fillId="0" borderId="18" xfId="0" applyBorder="1">
      <alignment vertical="center"/>
    </xf>
    <xf numFmtId="177" fontId="7" fillId="4" borderId="21" xfId="0" applyNumberFormat="1" applyFont="1" applyFill="1" applyBorder="1" applyAlignment="1">
      <alignment horizontal="right" vertical="center"/>
    </xf>
    <xf numFmtId="49" fontId="20" fillId="13" borderId="26" xfId="0" applyNumberFormat="1" applyFont="1" applyFill="1" applyBorder="1">
      <alignment vertical="center"/>
    </xf>
    <xf numFmtId="0" fontId="0" fillId="13" borderId="37" xfId="0" applyFill="1" applyBorder="1">
      <alignment vertical="center"/>
    </xf>
    <xf numFmtId="0" fontId="0" fillId="0" borderId="37" xfId="0" applyBorder="1">
      <alignment vertical="center"/>
    </xf>
    <xf numFmtId="0" fontId="0" fillId="13" borderId="29" xfId="0" applyFill="1" applyBorder="1">
      <alignment vertical="center"/>
    </xf>
    <xf numFmtId="49" fontId="13" fillId="12" borderId="33" xfId="0" applyNumberFormat="1" applyFont="1" applyFill="1" applyBorder="1" applyAlignment="1">
      <alignment horizontal="center" vertical="center" wrapText="1"/>
    </xf>
    <xf numFmtId="0" fontId="0" fillId="0" borderId="11" xfId="0" applyBorder="1">
      <alignment vertical="center"/>
    </xf>
    <xf numFmtId="49" fontId="10" fillId="12" borderId="31" xfId="0" applyNumberFormat="1" applyFont="1" applyFill="1" applyBorder="1" applyAlignment="1">
      <alignment horizontal="center" vertical="center" wrapText="1"/>
    </xf>
    <xf numFmtId="0" fontId="0" fillId="13" borderId="36" xfId="0" applyFill="1" applyBorder="1">
      <alignment vertical="center"/>
    </xf>
    <xf numFmtId="49" fontId="13" fillId="12" borderId="34" xfId="0" applyNumberFormat="1" applyFont="1" applyFill="1" applyBorder="1" applyAlignment="1">
      <alignment horizontal="center" vertical="center" wrapText="1"/>
    </xf>
    <xf numFmtId="0" fontId="13" fillId="12" borderId="32" xfId="0" applyFont="1" applyFill="1" applyBorder="1" applyAlignment="1">
      <alignment horizontal="center" vertical="center" wrapText="1"/>
    </xf>
    <xf numFmtId="0" fontId="13" fillId="12" borderId="33" xfId="0" applyFont="1" applyFill="1" applyBorder="1" applyAlignment="1">
      <alignment horizontal="center" vertical="center" wrapText="1"/>
    </xf>
    <xf numFmtId="0" fontId="13" fillId="12" borderId="15" xfId="0" applyFont="1" applyFill="1" applyBorder="1" applyAlignment="1">
      <alignment horizontal="center" vertical="center"/>
    </xf>
    <xf numFmtId="49" fontId="13" fillId="12" borderId="31" xfId="0" applyNumberFormat="1" applyFont="1" applyFill="1" applyBorder="1" applyAlignment="1">
      <alignment horizontal="center" vertical="center" wrapText="1"/>
    </xf>
    <xf numFmtId="0" fontId="13" fillId="12" borderId="36" xfId="0" applyFont="1" applyFill="1" applyBorder="1" applyAlignment="1">
      <alignment horizontal="center" vertical="center" wrapText="1"/>
    </xf>
    <xf numFmtId="49" fontId="12" fillId="13" borderId="32" xfId="0" applyNumberFormat="1" applyFont="1" applyFill="1" applyBorder="1" applyAlignment="1">
      <alignment horizontal="center" vertical="center" wrapText="1"/>
    </xf>
    <xf numFmtId="0" fontId="0" fillId="13" borderId="16" xfId="0" applyFill="1" applyBorder="1">
      <alignment vertical="center"/>
    </xf>
    <xf numFmtId="49" fontId="12" fillId="14" borderId="32" xfId="0" applyNumberFormat="1" applyFont="1" applyFill="1" applyBorder="1" applyAlignment="1">
      <alignment horizontal="center" vertical="center" wrapText="1"/>
    </xf>
    <xf numFmtId="49" fontId="12" fillId="15" borderId="33" xfId="0" applyNumberFormat="1" applyFont="1" applyFill="1" applyBorder="1" applyAlignment="1">
      <alignment horizontal="center" vertical="center" wrapText="1"/>
    </xf>
    <xf numFmtId="0" fontId="0" fillId="13" borderId="17" xfId="0" applyFill="1" applyBorder="1">
      <alignment vertical="center"/>
    </xf>
    <xf numFmtId="49" fontId="9" fillId="12" borderId="30" xfId="0" applyNumberFormat="1" applyFont="1" applyFill="1" applyBorder="1" applyAlignment="1">
      <alignment horizontal="center" vertical="center" wrapText="1"/>
    </xf>
    <xf numFmtId="0" fontId="14" fillId="12" borderId="35" xfId="0" applyFont="1" applyFill="1" applyBorder="1" applyAlignment="1">
      <alignment horizontal="center" vertical="center" wrapText="1"/>
    </xf>
    <xf numFmtId="49" fontId="9" fillId="12" borderId="32" xfId="0" applyNumberFormat="1" applyFont="1" applyFill="1" applyBorder="1" applyAlignment="1">
      <alignment horizontal="center" vertical="center" wrapText="1"/>
    </xf>
    <xf numFmtId="0" fontId="13" fillId="12" borderId="16" xfId="0" applyFont="1" applyFill="1" applyBorder="1" applyAlignment="1">
      <alignment horizontal="center" vertical="center"/>
    </xf>
    <xf numFmtId="49" fontId="11" fillId="12" borderId="31" xfId="0" applyNumberFormat="1" applyFont="1" applyFill="1" applyBorder="1" applyAlignment="1">
      <alignment horizontal="center" vertical="center" wrapText="1"/>
    </xf>
    <xf numFmtId="0" fontId="14" fillId="12" borderId="36" xfId="0" applyFont="1" applyFill="1" applyBorder="1" applyAlignment="1">
      <alignment horizontal="center" vertical="center" wrapText="1"/>
    </xf>
    <xf numFmtId="49" fontId="11" fillId="12" borderId="32" xfId="0" applyNumberFormat="1" applyFont="1" applyFill="1" applyBorder="1" applyAlignment="1">
      <alignment horizontal="center" vertical="center" wrapText="1"/>
    </xf>
    <xf numFmtId="0" fontId="14" fillId="12" borderId="16" xfId="0" applyFont="1" applyFill="1" applyBorder="1" applyAlignment="1">
      <alignment horizontal="center" vertical="center"/>
    </xf>
    <xf numFmtId="49" fontId="14" fillId="12" borderId="33" xfId="0" applyNumberFormat="1" applyFont="1" applyFill="1" applyBorder="1" applyAlignment="1">
      <alignment horizontal="center" vertical="center" wrapText="1"/>
    </xf>
    <xf numFmtId="0" fontId="0" fillId="0" borderId="17" xfId="0" applyBorder="1">
      <alignment vertical="center"/>
    </xf>
    <xf numFmtId="49" fontId="25" fillId="13" borderId="26" xfId="0" applyNumberFormat="1" applyFont="1" applyFill="1" applyBorder="1">
      <alignment vertical="center"/>
    </xf>
    <xf numFmtId="49" fontId="11" fillId="12" borderId="30" xfId="0" applyNumberFormat="1" applyFont="1" applyFill="1" applyBorder="1" applyAlignment="1">
      <alignment horizontal="center" vertical="center" wrapText="1"/>
    </xf>
    <xf numFmtId="49" fontId="14" fillId="12" borderId="39" xfId="0" applyNumberFormat="1" applyFont="1" applyFill="1" applyBorder="1" applyAlignment="1">
      <alignment horizontal="center" vertical="center" wrapText="1"/>
    </xf>
    <xf numFmtId="0" fontId="14" fillId="12" borderId="40" xfId="0" applyFont="1" applyFill="1" applyBorder="1" applyAlignment="1">
      <alignment horizontal="center" vertical="center" wrapText="1"/>
    </xf>
    <xf numFmtId="0" fontId="14" fillId="12" borderId="41" xfId="0" applyFont="1" applyFill="1" applyBorder="1" applyAlignment="1">
      <alignment horizontal="center" vertical="center" wrapText="1"/>
    </xf>
    <xf numFmtId="49" fontId="14" fillId="12" borderId="34" xfId="0" applyNumberFormat="1" applyFont="1" applyFill="1" applyBorder="1" applyAlignment="1">
      <alignment horizontal="center" vertical="center" wrapText="1"/>
    </xf>
    <xf numFmtId="0" fontId="14" fillId="12" borderId="15" xfId="0" applyFont="1" applyFill="1" applyBorder="1" applyAlignment="1">
      <alignment horizontal="center" vertical="center"/>
    </xf>
    <xf numFmtId="49" fontId="14" fillId="12" borderId="31" xfId="0" applyNumberFormat="1" applyFont="1" applyFill="1" applyBorder="1" applyAlignment="1">
      <alignment horizontal="center" vertical="center" wrapText="1"/>
    </xf>
    <xf numFmtId="49" fontId="7" fillId="12" borderId="31" xfId="0" applyNumberFormat="1" applyFont="1" applyFill="1" applyBorder="1" applyAlignment="1">
      <alignment horizontal="center" vertical="center" wrapText="1"/>
    </xf>
    <xf numFmtId="49" fontId="7" fillId="12" borderId="32" xfId="0" applyNumberFormat="1" applyFont="1" applyFill="1" applyBorder="1" applyAlignment="1">
      <alignment horizontal="center" vertical="center" wrapText="1"/>
    </xf>
    <xf numFmtId="49" fontId="16" fillId="12" borderId="33" xfId="0" applyNumberFormat="1" applyFont="1" applyFill="1" applyBorder="1" applyAlignment="1">
      <alignment horizontal="center" vertical="center" wrapText="1"/>
    </xf>
    <xf numFmtId="49" fontId="16" fillId="13" borderId="4" xfId="0" applyNumberFormat="1" applyFont="1" applyFill="1" applyBorder="1" applyAlignment="1">
      <alignment horizontal="center" vertical="center"/>
    </xf>
    <xf numFmtId="0" fontId="0" fillId="13" borderId="4" xfId="0" applyFill="1" applyBorder="1">
      <alignment vertical="center"/>
    </xf>
    <xf numFmtId="0" fontId="0" fillId="13" borderId="39" xfId="0" applyFill="1" applyBorder="1">
      <alignment vertical="center"/>
    </xf>
    <xf numFmtId="0" fontId="0" fillId="13" borderId="40" xfId="0" applyFill="1" applyBorder="1">
      <alignment vertical="center"/>
    </xf>
    <xf numFmtId="0" fontId="0" fillId="13" borderId="41" xfId="0" applyFill="1" applyBorder="1">
      <alignment vertical="center"/>
    </xf>
    <xf numFmtId="49" fontId="16" fillId="12" borderId="34" xfId="0" applyNumberFormat="1" applyFont="1" applyFill="1" applyBorder="1" applyAlignment="1">
      <alignment horizontal="center" vertical="center" wrapText="1"/>
    </xf>
    <xf numFmtId="49" fontId="16" fillId="12" borderId="31" xfId="0" applyNumberFormat="1" applyFont="1" applyFill="1" applyBorder="1" applyAlignment="1">
      <alignment horizontal="center" vertical="center" wrapText="1"/>
    </xf>
    <xf numFmtId="49" fontId="19" fillId="13" borderId="32" xfId="0" applyNumberFormat="1" applyFont="1" applyFill="1" applyBorder="1" applyAlignment="1">
      <alignment horizontal="center" vertical="center" wrapText="1"/>
    </xf>
    <xf numFmtId="49" fontId="19" fillId="14" borderId="32" xfId="0" applyNumberFormat="1" applyFont="1" applyFill="1" applyBorder="1" applyAlignment="1">
      <alignment horizontal="center" vertical="center" wrapText="1"/>
    </xf>
    <xf numFmtId="49" fontId="19" fillId="15" borderId="33" xfId="0" applyNumberFormat="1" applyFont="1" applyFill="1" applyBorder="1" applyAlignment="1">
      <alignment horizontal="center" vertical="center" wrapText="1"/>
    </xf>
    <xf numFmtId="0" fontId="13" fillId="32" borderId="45" xfId="0" applyFont="1" applyFill="1" applyBorder="1" applyAlignment="1" applyProtection="1">
      <alignment horizontal="center" vertical="center" wrapText="1"/>
      <protection locked="0"/>
    </xf>
    <xf numFmtId="0" fontId="13" fillId="32" borderId="46" xfId="0" applyFont="1" applyFill="1" applyBorder="1" applyAlignment="1" applyProtection="1">
      <alignment horizontal="center" vertical="center" wrapText="1"/>
      <protection locked="0"/>
    </xf>
    <xf numFmtId="0" fontId="13" fillId="32" borderId="47" xfId="0" applyFont="1" applyFill="1" applyBorder="1" applyAlignment="1" applyProtection="1">
      <alignment horizontal="center" vertical="center" wrapText="1"/>
      <protection locked="0"/>
    </xf>
    <xf numFmtId="0" fontId="13" fillId="32" borderId="42" xfId="0" applyFont="1" applyFill="1" applyBorder="1" applyAlignment="1" applyProtection="1">
      <alignment horizontal="center" vertical="center" wrapText="1"/>
      <protection locked="0"/>
    </xf>
    <xf numFmtId="0" fontId="13" fillId="32" borderId="43" xfId="0" applyFont="1" applyFill="1" applyBorder="1" applyAlignment="1" applyProtection="1">
      <alignment horizontal="center" vertical="center" wrapText="1"/>
      <protection locked="0"/>
    </xf>
    <xf numFmtId="0" fontId="13" fillId="32" borderId="44" xfId="0" applyFont="1" applyFill="1" applyBorder="1" applyAlignment="1" applyProtection="1">
      <alignment horizontal="center" vertical="center" wrapText="1"/>
      <protection locked="0"/>
    </xf>
    <xf numFmtId="49" fontId="13" fillId="12" borderId="32" xfId="0" applyNumberFormat="1" applyFont="1" applyFill="1" applyBorder="1" applyAlignment="1">
      <alignment horizontal="center" vertical="center" wrapText="1"/>
    </xf>
    <xf numFmtId="0" fontId="13" fillId="8" borderId="52" xfId="0" applyFont="1" applyFill="1" applyBorder="1" applyAlignment="1">
      <alignment horizontal="center" vertical="center"/>
    </xf>
    <xf numFmtId="0" fontId="13" fillId="8" borderId="50" xfId="0" applyFont="1" applyFill="1" applyBorder="1" applyAlignment="1">
      <alignment horizontal="center" vertical="center"/>
    </xf>
    <xf numFmtId="0" fontId="13" fillId="8" borderId="55" xfId="0" applyFont="1" applyFill="1" applyBorder="1" applyAlignment="1">
      <alignment horizontal="center" vertical="center"/>
    </xf>
    <xf numFmtId="49" fontId="13" fillId="8" borderId="50" xfId="0" applyNumberFormat="1" applyFont="1" applyFill="1" applyBorder="1" applyAlignment="1">
      <alignment horizontal="center" vertical="top"/>
    </xf>
    <xf numFmtId="0" fontId="13" fillId="8" borderId="50" xfId="0" applyFont="1" applyFill="1" applyBorder="1" applyAlignment="1">
      <alignment horizontal="center" vertical="top"/>
    </xf>
    <xf numFmtId="0" fontId="13" fillId="8" borderId="52" xfId="0" applyFont="1" applyFill="1" applyBorder="1" applyAlignment="1">
      <alignment horizontal="center" vertical="top"/>
    </xf>
    <xf numFmtId="49" fontId="13" fillId="7" borderId="52" xfId="0" applyNumberFormat="1" applyFont="1" applyFill="1" applyBorder="1" applyAlignment="1">
      <alignment horizontal="left" vertical="top"/>
    </xf>
    <xf numFmtId="0" fontId="13" fillId="7" borderId="50" xfId="0" applyFont="1" applyFill="1" applyBorder="1" applyAlignment="1">
      <alignment horizontal="left" vertical="top"/>
    </xf>
    <xf numFmtId="0" fontId="13" fillId="7" borderId="52" xfId="0" applyFont="1" applyFill="1" applyBorder="1" applyAlignment="1">
      <alignment horizontal="left" vertical="top"/>
    </xf>
    <xf numFmtId="49" fontId="13" fillId="45" borderId="52" xfId="0" applyNumberFormat="1" applyFont="1" applyFill="1" applyBorder="1" applyAlignment="1">
      <alignment horizontal="left" vertical="top" wrapText="1"/>
    </xf>
    <xf numFmtId="0" fontId="13" fillId="45" borderId="50" xfId="0" applyFont="1" applyFill="1" applyBorder="1" applyAlignment="1">
      <alignment horizontal="left" vertical="top"/>
    </xf>
    <xf numFmtId="0" fontId="13" fillId="45" borderId="52" xfId="0" applyFont="1" applyFill="1" applyBorder="1" applyAlignment="1">
      <alignment horizontal="left" vertical="top"/>
    </xf>
    <xf numFmtId="49" fontId="13" fillId="9" borderId="52" xfId="0" applyNumberFormat="1" applyFont="1" applyFill="1" applyBorder="1" applyAlignment="1">
      <alignment horizontal="left" vertical="top" wrapText="1"/>
    </xf>
    <xf numFmtId="0" fontId="13" fillId="9" borderId="50" xfId="0" applyFont="1" applyFill="1" applyBorder="1" applyAlignment="1">
      <alignment horizontal="left" vertical="top"/>
    </xf>
    <xf numFmtId="0" fontId="13" fillId="9" borderId="52" xfId="0" applyFont="1" applyFill="1" applyBorder="1" applyAlignment="1">
      <alignment horizontal="left" vertical="top"/>
    </xf>
    <xf numFmtId="49" fontId="13" fillId="5" borderId="52" xfId="0" applyNumberFormat="1" applyFont="1" applyFill="1" applyBorder="1" applyAlignment="1">
      <alignment horizontal="left" vertical="top" wrapText="1"/>
    </xf>
    <xf numFmtId="0" fontId="13" fillId="5" borderId="50" xfId="0" applyFont="1" applyFill="1" applyBorder="1" applyAlignment="1">
      <alignment horizontal="left" vertical="top"/>
    </xf>
    <xf numFmtId="0" fontId="13" fillId="5" borderId="55" xfId="0" applyFont="1" applyFill="1" applyBorder="1" applyAlignment="1">
      <alignment horizontal="left" vertical="top"/>
    </xf>
    <xf numFmtId="0" fontId="13" fillId="5" borderId="52" xfId="0" applyFont="1" applyFill="1" applyBorder="1" applyAlignment="1">
      <alignment horizontal="left" vertical="top"/>
    </xf>
    <xf numFmtId="49" fontId="13" fillId="46" borderId="52" xfId="0" applyNumberFormat="1" applyFont="1" applyFill="1" applyBorder="1" applyAlignment="1">
      <alignment horizontal="left" vertical="top" wrapText="1"/>
    </xf>
    <xf numFmtId="0" fontId="13" fillId="46" borderId="50" xfId="0" applyFont="1" applyFill="1" applyBorder="1" applyAlignment="1">
      <alignment horizontal="left" vertical="top"/>
    </xf>
    <xf numFmtId="0" fontId="13" fillId="46" borderId="52" xfId="0" applyFont="1" applyFill="1" applyBorder="1" applyAlignment="1">
      <alignment horizontal="left" vertical="top"/>
    </xf>
    <xf numFmtId="49" fontId="31" fillId="13" borderId="39" xfId="0" applyNumberFormat="1" applyFont="1" applyFill="1" applyBorder="1">
      <alignment vertical="center"/>
    </xf>
    <xf numFmtId="49" fontId="13" fillId="44" borderId="9" xfId="0" applyNumberFormat="1" applyFont="1" applyFill="1" applyBorder="1" applyAlignment="1">
      <alignment horizontal="center" vertical="center" wrapText="1"/>
    </xf>
    <xf numFmtId="0" fontId="0" fillId="13" borderId="9" xfId="0" applyFill="1" applyBorder="1">
      <alignment vertical="center"/>
    </xf>
    <xf numFmtId="0" fontId="0" fillId="13" borderId="6" xfId="0" applyFill="1" applyBorder="1">
      <alignment vertical="center"/>
    </xf>
    <xf numFmtId="49" fontId="16" fillId="42" borderId="34" xfId="0" applyNumberFormat="1" applyFont="1" applyFill="1" applyBorder="1" applyAlignment="1">
      <alignment horizontal="center" vertical="center" wrapText="1"/>
    </xf>
    <xf numFmtId="0" fontId="13" fillId="42" borderId="15" xfId="0" applyFont="1" applyFill="1" applyBorder="1" applyAlignment="1">
      <alignment horizontal="center" vertical="center"/>
    </xf>
    <xf numFmtId="49" fontId="16" fillId="42" borderId="32" xfId="0" applyNumberFormat="1" applyFont="1" applyFill="1" applyBorder="1" applyAlignment="1">
      <alignment horizontal="center" vertical="center" wrapText="1"/>
    </xf>
    <xf numFmtId="0" fontId="13" fillId="42" borderId="16" xfId="0" applyFont="1" applyFill="1" applyBorder="1" applyAlignment="1">
      <alignment horizontal="center" vertical="center"/>
    </xf>
    <xf numFmtId="49" fontId="16" fillId="42" borderId="31" xfId="0" applyNumberFormat="1" applyFont="1" applyFill="1" applyBorder="1" applyAlignment="1">
      <alignment horizontal="center" vertical="center" wrapText="1"/>
    </xf>
    <xf numFmtId="0" fontId="13" fillId="42" borderId="36" xfId="0" applyFont="1" applyFill="1" applyBorder="1" applyAlignment="1">
      <alignment horizontal="center" vertical="center" wrapText="1"/>
    </xf>
    <xf numFmtId="49" fontId="13" fillId="42" borderId="33" xfId="0" applyNumberFormat="1" applyFont="1" applyFill="1" applyBorder="1" applyAlignment="1">
      <alignment horizontal="center" vertical="center" wrapText="1"/>
    </xf>
    <xf numFmtId="49" fontId="13" fillId="42" borderId="39" xfId="0" applyNumberFormat="1" applyFont="1" applyFill="1" applyBorder="1" applyAlignment="1">
      <alignment horizontal="center" vertical="center" wrapText="1"/>
    </xf>
    <xf numFmtId="0" fontId="13" fillId="42" borderId="40" xfId="0" applyFont="1" applyFill="1" applyBorder="1" applyAlignment="1">
      <alignment horizontal="center" vertical="center"/>
    </xf>
    <xf numFmtId="0" fontId="13" fillId="42" borderId="41" xfId="0" applyFont="1" applyFill="1" applyBorder="1" applyAlignment="1">
      <alignment horizontal="center" vertical="center"/>
    </xf>
    <xf numFmtId="49" fontId="13" fillId="42" borderId="34" xfId="0" applyNumberFormat="1" applyFont="1" applyFill="1" applyBorder="1" applyAlignment="1">
      <alignment horizontal="center" vertical="center" wrapText="1"/>
    </xf>
    <xf numFmtId="49" fontId="13" fillId="42" borderId="31" xfId="0" applyNumberFormat="1" applyFont="1" applyFill="1" applyBorder="1" applyAlignment="1">
      <alignment horizontal="center" vertical="center" wrapText="1"/>
    </xf>
    <xf numFmtId="49" fontId="33" fillId="0" borderId="26" xfId="0" applyNumberFormat="1" applyFont="1" applyBorder="1">
      <alignment vertical="center"/>
    </xf>
    <xf numFmtId="0" fontId="0" fillId="0" borderId="29" xfId="0" applyBorder="1">
      <alignment vertical="center"/>
    </xf>
    <xf numFmtId="49" fontId="13" fillId="42" borderId="32" xfId="0" applyNumberFormat="1" applyFont="1" applyFill="1" applyBorder="1" applyAlignment="1">
      <alignment horizontal="center" vertical="center" wrapText="1"/>
    </xf>
    <xf numFmtId="49" fontId="7" fillId="12" borderId="34" xfId="0" applyNumberFormat="1" applyFont="1" applyFill="1" applyBorder="1" applyAlignment="1">
      <alignment horizontal="center" vertical="center" wrapText="1"/>
    </xf>
    <xf numFmtId="0" fontId="7" fillId="12" borderId="32" xfId="0" applyFont="1" applyFill="1" applyBorder="1" applyAlignment="1">
      <alignment horizontal="center" vertical="center"/>
    </xf>
    <xf numFmtId="0" fontId="0" fillId="0" borderId="16" xfId="0" applyBorder="1">
      <alignment vertical="center"/>
    </xf>
  </cellXfs>
  <cellStyles count="1">
    <cellStyle name="標準" xfId="0" builtinId="0"/>
  </cellStyles>
  <dxfs count="2">
    <dxf>
      <font>
        <color rgb="FFFF0000"/>
      </font>
    </dxf>
    <dxf>
      <font>
        <color rgb="FFFF0000"/>
      </font>
    </dxf>
  </dxfs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5E88B1"/>
      <rgbColor rgb="FFEEF3F4"/>
      <rgbColor rgb="FF0000FF"/>
      <rgbColor rgb="FF00B0F0"/>
      <rgbColor rgb="FFAAAAAA"/>
      <rgbColor rgb="FF0563C1"/>
      <rgbColor rgb="FFFF2600"/>
      <rgbColor rgb="FFD9E2F3"/>
      <rgbColor rgb="FFFF0000"/>
      <rgbColor rgb="FFF2F2F2"/>
      <rgbColor rgb="FFDEEAF6"/>
      <rgbColor rgb="FFE2EEDA"/>
      <rgbColor rgb="FFFBE4D5"/>
      <rgbColor rgb="FFFEFB00"/>
      <rgbColor rgb="FFFFC16C"/>
      <rgbColor rgb="FFBFBFBF"/>
      <rgbColor rgb="FFFFFFFF"/>
      <rgbColor rgb="FFFFDF7F"/>
      <rgbColor rgb="FFF6BE98"/>
      <rgbColor rgb="FF005EF6"/>
      <rgbColor rgb="FF68D2DF"/>
      <rgbColor rgb="FF81C0BB"/>
      <rgbColor rgb="FF008F39"/>
      <rgbColor rgb="FF00B050"/>
      <rgbColor rgb="FFF8F200"/>
      <rgbColor rgb="FFFF6600"/>
      <rgbColor rgb="FF924E7D"/>
      <rgbColor rgb="FF8673A1"/>
      <rgbColor rgb="FF0A0A0A"/>
      <rgbColor rgb="FFD0D0D0"/>
      <rgbColor rgb="FFD7FF0D"/>
      <rgbColor rgb="FFFCCF60"/>
      <rgbColor rgb="FFFF89EE"/>
      <rgbColor rgb="FF66FF33"/>
      <rgbColor rgb="FFD8D8D8"/>
      <rgbColor rgb="FF0B67D2"/>
      <rgbColor rgb="FFFFED00"/>
      <rgbColor rgb="FF3F3F3F"/>
      <rgbColor rgb="FFB24795"/>
      <rgbColor rgb="FFFF6602"/>
      <rgbColor rgb="FFFF8AEF"/>
      <rgbColor rgb="FF00DC00"/>
      <rgbColor rgb="FFE7FF04"/>
      <rgbColor rgb="FFFF4C00"/>
      <rgbColor rgb="FFCFCFCF"/>
      <rgbColor rgb="FF0070C0"/>
      <rgbColor rgb="FFF0C1F0"/>
      <rgbColor rgb="FFFFF2CB"/>
      <rgbColor rgb="FFD9DCE1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17/10/relationships/person" Target="persons/perso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26" Type="http://schemas.openxmlformats.org/officeDocument/2006/relationships/image" Target="../media/image28.jpeg"/><Relationship Id="rId3" Type="http://schemas.openxmlformats.org/officeDocument/2006/relationships/image" Target="../media/image5.jpeg"/><Relationship Id="rId21" Type="http://schemas.openxmlformats.org/officeDocument/2006/relationships/image" Target="../media/image23.jpeg"/><Relationship Id="rId34" Type="http://schemas.openxmlformats.org/officeDocument/2006/relationships/image" Target="../media/image36.png"/><Relationship Id="rId7" Type="http://schemas.openxmlformats.org/officeDocument/2006/relationships/image" Target="../media/image9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5" Type="http://schemas.openxmlformats.org/officeDocument/2006/relationships/image" Target="../media/image27.jpeg"/><Relationship Id="rId33" Type="http://schemas.openxmlformats.org/officeDocument/2006/relationships/image" Target="../media/image35.png"/><Relationship Id="rId2" Type="http://schemas.openxmlformats.org/officeDocument/2006/relationships/image" Target="../media/image4.jpeg"/><Relationship Id="rId16" Type="http://schemas.openxmlformats.org/officeDocument/2006/relationships/image" Target="../media/image18.jpeg"/><Relationship Id="rId20" Type="http://schemas.openxmlformats.org/officeDocument/2006/relationships/image" Target="../media/image22.jpeg"/><Relationship Id="rId29" Type="http://schemas.openxmlformats.org/officeDocument/2006/relationships/image" Target="../media/image31.jpe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1" Type="http://schemas.openxmlformats.org/officeDocument/2006/relationships/image" Target="../media/image13.jpeg"/><Relationship Id="rId24" Type="http://schemas.openxmlformats.org/officeDocument/2006/relationships/image" Target="../media/image26.jpeg"/><Relationship Id="rId32" Type="http://schemas.openxmlformats.org/officeDocument/2006/relationships/image" Target="../media/image34.jpeg"/><Relationship Id="rId5" Type="http://schemas.openxmlformats.org/officeDocument/2006/relationships/image" Target="../media/image7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eg"/><Relationship Id="rId36" Type="http://schemas.openxmlformats.org/officeDocument/2006/relationships/image" Target="../media/image38.jpeg"/><Relationship Id="rId10" Type="http://schemas.openxmlformats.org/officeDocument/2006/relationships/image" Target="../media/image12.jpeg"/><Relationship Id="rId19" Type="http://schemas.openxmlformats.org/officeDocument/2006/relationships/image" Target="../media/image21.jpeg"/><Relationship Id="rId31" Type="http://schemas.openxmlformats.org/officeDocument/2006/relationships/image" Target="../media/image33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4" Type="http://schemas.openxmlformats.org/officeDocument/2006/relationships/image" Target="../media/image16.jpeg"/><Relationship Id="rId22" Type="http://schemas.openxmlformats.org/officeDocument/2006/relationships/image" Target="../media/image24.jpeg"/><Relationship Id="rId27" Type="http://schemas.openxmlformats.org/officeDocument/2006/relationships/image" Target="../media/image29.jpe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8" Type="http://schemas.openxmlformats.org/officeDocument/2006/relationships/image" Target="../media/image10.jpe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55.png"/><Relationship Id="rId21" Type="http://schemas.openxmlformats.org/officeDocument/2006/relationships/image" Target="../media/image59.jpeg"/><Relationship Id="rId42" Type="http://schemas.openxmlformats.org/officeDocument/2006/relationships/image" Target="../media/image80.png"/><Relationship Id="rId63" Type="http://schemas.openxmlformats.org/officeDocument/2006/relationships/image" Target="../media/image101.png"/><Relationship Id="rId84" Type="http://schemas.openxmlformats.org/officeDocument/2006/relationships/image" Target="../media/image122.png"/><Relationship Id="rId138" Type="http://schemas.openxmlformats.org/officeDocument/2006/relationships/image" Target="../media/image176.png"/><Relationship Id="rId107" Type="http://schemas.openxmlformats.org/officeDocument/2006/relationships/image" Target="../media/image145.png"/><Relationship Id="rId11" Type="http://schemas.openxmlformats.org/officeDocument/2006/relationships/image" Target="../media/image49.jpeg"/><Relationship Id="rId32" Type="http://schemas.openxmlformats.org/officeDocument/2006/relationships/image" Target="../media/image70.jpeg"/><Relationship Id="rId37" Type="http://schemas.openxmlformats.org/officeDocument/2006/relationships/image" Target="../media/image75.png"/><Relationship Id="rId53" Type="http://schemas.openxmlformats.org/officeDocument/2006/relationships/image" Target="../media/image91.png"/><Relationship Id="rId58" Type="http://schemas.openxmlformats.org/officeDocument/2006/relationships/image" Target="../media/image96.png"/><Relationship Id="rId74" Type="http://schemas.openxmlformats.org/officeDocument/2006/relationships/image" Target="../media/image112.png"/><Relationship Id="rId79" Type="http://schemas.openxmlformats.org/officeDocument/2006/relationships/image" Target="../media/image117.png"/><Relationship Id="rId102" Type="http://schemas.openxmlformats.org/officeDocument/2006/relationships/image" Target="../media/image140.png"/><Relationship Id="rId123" Type="http://schemas.openxmlformats.org/officeDocument/2006/relationships/image" Target="../media/image161.png"/><Relationship Id="rId128" Type="http://schemas.openxmlformats.org/officeDocument/2006/relationships/image" Target="../media/image166.png"/><Relationship Id="rId5" Type="http://schemas.openxmlformats.org/officeDocument/2006/relationships/image" Target="../media/image43.jpeg"/><Relationship Id="rId90" Type="http://schemas.openxmlformats.org/officeDocument/2006/relationships/image" Target="../media/image128.png"/><Relationship Id="rId95" Type="http://schemas.openxmlformats.org/officeDocument/2006/relationships/image" Target="../media/image133.png"/><Relationship Id="rId22" Type="http://schemas.openxmlformats.org/officeDocument/2006/relationships/image" Target="../media/image60.jpeg"/><Relationship Id="rId27" Type="http://schemas.openxmlformats.org/officeDocument/2006/relationships/image" Target="../media/image65.jpeg"/><Relationship Id="rId43" Type="http://schemas.openxmlformats.org/officeDocument/2006/relationships/image" Target="../media/image81.png"/><Relationship Id="rId48" Type="http://schemas.openxmlformats.org/officeDocument/2006/relationships/image" Target="../media/image86.png"/><Relationship Id="rId64" Type="http://schemas.openxmlformats.org/officeDocument/2006/relationships/image" Target="../media/image102.png"/><Relationship Id="rId69" Type="http://schemas.openxmlformats.org/officeDocument/2006/relationships/image" Target="../media/image107.png"/><Relationship Id="rId113" Type="http://schemas.openxmlformats.org/officeDocument/2006/relationships/image" Target="../media/image151.png"/><Relationship Id="rId118" Type="http://schemas.openxmlformats.org/officeDocument/2006/relationships/image" Target="../media/image156.png"/><Relationship Id="rId134" Type="http://schemas.openxmlformats.org/officeDocument/2006/relationships/image" Target="../media/image172.png"/><Relationship Id="rId139" Type="http://schemas.openxmlformats.org/officeDocument/2006/relationships/image" Target="../media/image177.png"/><Relationship Id="rId80" Type="http://schemas.openxmlformats.org/officeDocument/2006/relationships/image" Target="../media/image118.png"/><Relationship Id="rId85" Type="http://schemas.openxmlformats.org/officeDocument/2006/relationships/image" Target="../media/image123.png"/><Relationship Id="rId12" Type="http://schemas.openxmlformats.org/officeDocument/2006/relationships/image" Target="../media/image50.jpeg"/><Relationship Id="rId17" Type="http://schemas.openxmlformats.org/officeDocument/2006/relationships/image" Target="../media/image55.jpeg"/><Relationship Id="rId33" Type="http://schemas.openxmlformats.org/officeDocument/2006/relationships/image" Target="../media/image71.jpeg"/><Relationship Id="rId38" Type="http://schemas.openxmlformats.org/officeDocument/2006/relationships/image" Target="../media/image76.png"/><Relationship Id="rId59" Type="http://schemas.openxmlformats.org/officeDocument/2006/relationships/image" Target="../media/image97.png"/><Relationship Id="rId103" Type="http://schemas.openxmlformats.org/officeDocument/2006/relationships/image" Target="../media/image141.png"/><Relationship Id="rId108" Type="http://schemas.openxmlformats.org/officeDocument/2006/relationships/image" Target="../media/image146.png"/><Relationship Id="rId124" Type="http://schemas.openxmlformats.org/officeDocument/2006/relationships/image" Target="../media/image162.png"/><Relationship Id="rId129" Type="http://schemas.openxmlformats.org/officeDocument/2006/relationships/image" Target="../media/image167.png"/><Relationship Id="rId54" Type="http://schemas.openxmlformats.org/officeDocument/2006/relationships/image" Target="../media/image92.png"/><Relationship Id="rId70" Type="http://schemas.openxmlformats.org/officeDocument/2006/relationships/image" Target="../media/image108.png"/><Relationship Id="rId75" Type="http://schemas.openxmlformats.org/officeDocument/2006/relationships/image" Target="../media/image113.png"/><Relationship Id="rId91" Type="http://schemas.openxmlformats.org/officeDocument/2006/relationships/image" Target="../media/image129.png"/><Relationship Id="rId96" Type="http://schemas.openxmlformats.org/officeDocument/2006/relationships/image" Target="../media/image134.png"/><Relationship Id="rId140" Type="http://schemas.openxmlformats.org/officeDocument/2006/relationships/image" Target="../media/image178.png"/><Relationship Id="rId1" Type="http://schemas.openxmlformats.org/officeDocument/2006/relationships/image" Target="../media/image39.jpeg"/><Relationship Id="rId6" Type="http://schemas.openxmlformats.org/officeDocument/2006/relationships/image" Target="../media/image44.jpeg"/><Relationship Id="rId23" Type="http://schemas.openxmlformats.org/officeDocument/2006/relationships/image" Target="../media/image61.png"/><Relationship Id="rId28" Type="http://schemas.openxmlformats.org/officeDocument/2006/relationships/image" Target="../media/image66.jpeg"/><Relationship Id="rId49" Type="http://schemas.openxmlformats.org/officeDocument/2006/relationships/image" Target="../media/image87.png"/><Relationship Id="rId114" Type="http://schemas.openxmlformats.org/officeDocument/2006/relationships/image" Target="../media/image152.png"/><Relationship Id="rId119" Type="http://schemas.openxmlformats.org/officeDocument/2006/relationships/image" Target="../media/image157.png"/><Relationship Id="rId44" Type="http://schemas.openxmlformats.org/officeDocument/2006/relationships/image" Target="../media/image82.png"/><Relationship Id="rId60" Type="http://schemas.openxmlformats.org/officeDocument/2006/relationships/image" Target="../media/image98.png"/><Relationship Id="rId65" Type="http://schemas.openxmlformats.org/officeDocument/2006/relationships/image" Target="../media/image103.png"/><Relationship Id="rId81" Type="http://schemas.openxmlformats.org/officeDocument/2006/relationships/image" Target="../media/image119.png"/><Relationship Id="rId86" Type="http://schemas.openxmlformats.org/officeDocument/2006/relationships/image" Target="../media/image124.png"/><Relationship Id="rId130" Type="http://schemas.openxmlformats.org/officeDocument/2006/relationships/image" Target="../media/image168.png"/><Relationship Id="rId135" Type="http://schemas.openxmlformats.org/officeDocument/2006/relationships/image" Target="../media/image173.png"/><Relationship Id="rId13" Type="http://schemas.openxmlformats.org/officeDocument/2006/relationships/image" Target="../media/image51.jpeg"/><Relationship Id="rId18" Type="http://schemas.openxmlformats.org/officeDocument/2006/relationships/image" Target="../media/image56.jpeg"/><Relationship Id="rId39" Type="http://schemas.openxmlformats.org/officeDocument/2006/relationships/image" Target="../media/image77.png"/><Relationship Id="rId109" Type="http://schemas.openxmlformats.org/officeDocument/2006/relationships/image" Target="../media/image147.png"/><Relationship Id="rId34" Type="http://schemas.openxmlformats.org/officeDocument/2006/relationships/image" Target="../media/image72.jpeg"/><Relationship Id="rId50" Type="http://schemas.openxmlformats.org/officeDocument/2006/relationships/image" Target="../media/image88.png"/><Relationship Id="rId55" Type="http://schemas.openxmlformats.org/officeDocument/2006/relationships/image" Target="../media/image93.png"/><Relationship Id="rId76" Type="http://schemas.openxmlformats.org/officeDocument/2006/relationships/image" Target="../media/image114.png"/><Relationship Id="rId97" Type="http://schemas.openxmlformats.org/officeDocument/2006/relationships/image" Target="../media/image135.png"/><Relationship Id="rId104" Type="http://schemas.openxmlformats.org/officeDocument/2006/relationships/image" Target="../media/image142.png"/><Relationship Id="rId120" Type="http://schemas.openxmlformats.org/officeDocument/2006/relationships/image" Target="../media/image158.png"/><Relationship Id="rId125" Type="http://schemas.openxmlformats.org/officeDocument/2006/relationships/image" Target="../media/image163.png"/><Relationship Id="rId141" Type="http://schemas.openxmlformats.org/officeDocument/2006/relationships/image" Target="../media/image179.png"/><Relationship Id="rId7" Type="http://schemas.openxmlformats.org/officeDocument/2006/relationships/image" Target="../media/image45.jpeg"/><Relationship Id="rId71" Type="http://schemas.openxmlformats.org/officeDocument/2006/relationships/image" Target="../media/image109.png"/><Relationship Id="rId92" Type="http://schemas.openxmlformats.org/officeDocument/2006/relationships/image" Target="../media/image130.png"/><Relationship Id="rId2" Type="http://schemas.openxmlformats.org/officeDocument/2006/relationships/image" Target="../media/image40.jpeg"/><Relationship Id="rId29" Type="http://schemas.openxmlformats.org/officeDocument/2006/relationships/image" Target="../media/image67.jpeg"/><Relationship Id="rId24" Type="http://schemas.openxmlformats.org/officeDocument/2006/relationships/image" Target="../media/image62.png"/><Relationship Id="rId40" Type="http://schemas.openxmlformats.org/officeDocument/2006/relationships/image" Target="../media/image78.png"/><Relationship Id="rId45" Type="http://schemas.openxmlformats.org/officeDocument/2006/relationships/image" Target="../media/image83.png"/><Relationship Id="rId66" Type="http://schemas.openxmlformats.org/officeDocument/2006/relationships/image" Target="../media/image104.png"/><Relationship Id="rId87" Type="http://schemas.openxmlformats.org/officeDocument/2006/relationships/image" Target="../media/image125.png"/><Relationship Id="rId110" Type="http://schemas.openxmlformats.org/officeDocument/2006/relationships/image" Target="../media/image148.png"/><Relationship Id="rId115" Type="http://schemas.openxmlformats.org/officeDocument/2006/relationships/image" Target="../media/image153.png"/><Relationship Id="rId131" Type="http://schemas.openxmlformats.org/officeDocument/2006/relationships/image" Target="../media/image169.png"/><Relationship Id="rId136" Type="http://schemas.openxmlformats.org/officeDocument/2006/relationships/image" Target="../media/image174.png"/><Relationship Id="rId61" Type="http://schemas.openxmlformats.org/officeDocument/2006/relationships/image" Target="../media/image99.png"/><Relationship Id="rId82" Type="http://schemas.openxmlformats.org/officeDocument/2006/relationships/image" Target="../media/image120.png"/><Relationship Id="rId19" Type="http://schemas.openxmlformats.org/officeDocument/2006/relationships/image" Target="../media/image57.jpeg"/><Relationship Id="rId14" Type="http://schemas.openxmlformats.org/officeDocument/2006/relationships/image" Target="../media/image52.jpeg"/><Relationship Id="rId30" Type="http://schemas.openxmlformats.org/officeDocument/2006/relationships/image" Target="../media/image68.jpeg"/><Relationship Id="rId35" Type="http://schemas.openxmlformats.org/officeDocument/2006/relationships/image" Target="../media/image73.jpeg"/><Relationship Id="rId56" Type="http://schemas.openxmlformats.org/officeDocument/2006/relationships/image" Target="../media/image94.png"/><Relationship Id="rId77" Type="http://schemas.openxmlformats.org/officeDocument/2006/relationships/image" Target="../media/image115.png"/><Relationship Id="rId100" Type="http://schemas.openxmlformats.org/officeDocument/2006/relationships/image" Target="../media/image138.png"/><Relationship Id="rId105" Type="http://schemas.openxmlformats.org/officeDocument/2006/relationships/image" Target="../media/image143.png"/><Relationship Id="rId126" Type="http://schemas.openxmlformats.org/officeDocument/2006/relationships/image" Target="../media/image164.png"/><Relationship Id="rId8" Type="http://schemas.openxmlformats.org/officeDocument/2006/relationships/image" Target="../media/image46.jpeg"/><Relationship Id="rId51" Type="http://schemas.openxmlformats.org/officeDocument/2006/relationships/image" Target="../media/image89.png"/><Relationship Id="rId72" Type="http://schemas.openxmlformats.org/officeDocument/2006/relationships/image" Target="../media/image110.png"/><Relationship Id="rId93" Type="http://schemas.openxmlformats.org/officeDocument/2006/relationships/image" Target="../media/image131.png"/><Relationship Id="rId98" Type="http://schemas.openxmlformats.org/officeDocument/2006/relationships/image" Target="../media/image136.png"/><Relationship Id="rId121" Type="http://schemas.openxmlformats.org/officeDocument/2006/relationships/image" Target="../media/image159.png"/><Relationship Id="rId142" Type="http://schemas.openxmlformats.org/officeDocument/2006/relationships/image" Target="../media/image180.png"/><Relationship Id="rId3" Type="http://schemas.openxmlformats.org/officeDocument/2006/relationships/image" Target="../media/image41.jpeg"/><Relationship Id="rId25" Type="http://schemas.openxmlformats.org/officeDocument/2006/relationships/image" Target="../media/image63.png"/><Relationship Id="rId46" Type="http://schemas.openxmlformats.org/officeDocument/2006/relationships/image" Target="../media/image84.png"/><Relationship Id="rId67" Type="http://schemas.openxmlformats.org/officeDocument/2006/relationships/image" Target="../media/image105.png"/><Relationship Id="rId116" Type="http://schemas.openxmlformats.org/officeDocument/2006/relationships/image" Target="../media/image154.png"/><Relationship Id="rId137" Type="http://schemas.openxmlformats.org/officeDocument/2006/relationships/image" Target="../media/image175.png"/><Relationship Id="rId20" Type="http://schemas.openxmlformats.org/officeDocument/2006/relationships/image" Target="../media/image58.jpeg"/><Relationship Id="rId41" Type="http://schemas.openxmlformats.org/officeDocument/2006/relationships/image" Target="../media/image79.png"/><Relationship Id="rId62" Type="http://schemas.openxmlformats.org/officeDocument/2006/relationships/image" Target="../media/image100.png"/><Relationship Id="rId83" Type="http://schemas.openxmlformats.org/officeDocument/2006/relationships/image" Target="../media/image121.png"/><Relationship Id="rId88" Type="http://schemas.openxmlformats.org/officeDocument/2006/relationships/image" Target="../media/image126.png"/><Relationship Id="rId111" Type="http://schemas.openxmlformats.org/officeDocument/2006/relationships/image" Target="../media/image149.png"/><Relationship Id="rId132" Type="http://schemas.openxmlformats.org/officeDocument/2006/relationships/image" Target="../media/image170.png"/><Relationship Id="rId15" Type="http://schemas.openxmlformats.org/officeDocument/2006/relationships/image" Target="../media/image53.jpeg"/><Relationship Id="rId36" Type="http://schemas.openxmlformats.org/officeDocument/2006/relationships/image" Target="../media/image74.jpeg"/><Relationship Id="rId57" Type="http://schemas.openxmlformats.org/officeDocument/2006/relationships/image" Target="../media/image95.png"/><Relationship Id="rId106" Type="http://schemas.openxmlformats.org/officeDocument/2006/relationships/image" Target="../media/image144.png"/><Relationship Id="rId127" Type="http://schemas.openxmlformats.org/officeDocument/2006/relationships/image" Target="../media/image165.png"/><Relationship Id="rId10" Type="http://schemas.openxmlformats.org/officeDocument/2006/relationships/image" Target="../media/image48.jpeg"/><Relationship Id="rId31" Type="http://schemas.openxmlformats.org/officeDocument/2006/relationships/image" Target="../media/image69.jpeg"/><Relationship Id="rId52" Type="http://schemas.openxmlformats.org/officeDocument/2006/relationships/image" Target="../media/image90.png"/><Relationship Id="rId73" Type="http://schemas.openxmlformats.org/officeDocument/2006/relationships/image" Target="../media/image111.png"/><Relationship Id="rId78" Type="http://schemas.openxmlformats.org/officeDocument/2006/relationships/image" Target="../media/image116.png"/><Relationship Id="rId94" Type="http://schemas.openxmlformats.org/officeDocument/2006/relationships/image" Target="../media/image132.png"/><Relationship Id="rId99" Type="http://schemas.openxmlformats.org/officeDocument/2006/relationships/image" Target="../media/image137.png"/><Relationship Id="rId101" Type="http://schemas.openxmlformats.org/officeDocument/2006/relationships/image" Target="../media/image139.png"/><Relationship Id="rId122" Type="http://schemas.openxmlformats.org/officeDocument/2006/relationships/image" Target="../media/image160.png"/><Relationship Id="rId4" Type="http://schemas.openxmlformats.org/officeDocument/2006/relationships/image" Target="../media/image42.jpeg"/><Relationship Id="rId9" Type="http://schemas.openxmlformats.org/officeDocument/2006/relationships/image" Target="../media/image47.jpeg"/><Relationship Id="rId26" Type="http://schemas.openxmlformats.org/officeDocument/2006/relationships/image" Target="../media/image64.png"/><Relationship Id="rId47" Type="http://schemas.openxmlformats.org/officeDocument/2006/relationships/image" Target="../media/image85.png"/><Relationship Id="rId68" Type="http://schemas.openxmlformats.org/officeDocument/2006/relationships/image" Target="../media/image106.png"/><Relationship Id="rId89" Type="http://schemas.openxmlformats.org/officeDocument/2006/relationships/image" Target="../media/image127.png"/><Relationship Id="rId112" Type="http://schemas.openxmlformats.org/officeDocument/2006/relationships/image" Target="../media/image150.png"/><Relationship Id="rId133" Type="http://schemas.openxmlformats.org/officeDocument/2006/relationships/image" Target="../media/image171.png"/><Relationship Id="rId16" Type="http://schemas.openxmlformats.org/officeDocument/2006/relationships/image" Target="../media/image54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3.jpeg"/><Relationship Id="rId18" Type="http://schemas.openxmlformats.org/officeDocument/2006/relationships/image" Target="../media/image198.jpeg"/><Relationship Id="rId26" Type="http://schemas.openxmlformats.org/officeDocument/2006/relationships/image" Target="../media/image206.jpeg"/><Relationship Id="rId39" Type="http://schemas.openxmlformats.org/officeDocument/2006/relationships/image" Target="../media/image219.jpeg"/><Relationship Id="rId21" Type="http://schemas.openxmlformats.org/officeDocument/2006/relationships/image" Target="../media/image201.jpeg"/><Relationship Id="rId34" Type="http://schemas.openxmlformats.org/officeDocument/2006/relationships/image" Target="../media/image214.jpeg"/><Relationship Id="rId7" Type="http://schemas.openxmlformats.org/officeDocument/2006/relationships/image" Target="../media/image187.jpeg"/><Relationship Id="rId2" Type="http://schemas.openxmlformats.org/officeDocument/2006/relationships/image" Target="../media/image182.jpeg"/><Relationship Id="rId16" Type="http://schemas.openxmlformats.org/officeDocument/2006/relationships/image" Target="../media/image196.jpeg"/><Relationship Id="rId20" Type="http://schemas.openxmlformats.org/officeDocument/2006/relationships/image" Target="../media/image200.jpeg"/><Relationship Id="rId29" Type="http://schemas.openxmlformats.org/officeDocument/2006/relationships/image" Target="../media/image209.jpeg"/><Relationship Id="rId41" Type="http://schemas.openxmlformats.org/officeDocument/2006/relationships/image" Target="../media/image221.jpeg"/><Relationship Id="rId1" Type="http://schemas.openxmlformats.org/officeDocument/2006/relationships/image" Target="../media/image181.jpeg"/><Relationship Id="rId6" Type="http://schemas.openxmlformats.org/officeDocument/2006/relationships/image" Target="../media/image186.jpeg"/><Relationship Id="rId11" Type="http://schemas.openxmlformats.org/officeDocument/2006/relationships/image" Target="../media/image191.jpeg"/><Relationship Id="rId24" Type="http://schemas.openxmlformats.org/officeDocument/2006/relationships/image" Target="../media/image204.jpeg"/><Relationship Id="rId32" Type="http://schemas.openxmlformats.org/officeDocument/2006/relationships/image" Target="../media/image212.jpeg"/><Relationship Id="rId37" Type="http://schemas.openxmlformats.org/officeDocument/2006/relationships/image" Target="../media/image217.jpeg"/><Relationship Id="rId40" Type="http://schemas.openxmlformats.org/officeDocument/2006/relationships/image" Target="../media/image220.jpeg"/><Relationship Id="rId5" Type="http://schemas.openxmlformats.org/officeDocument/2006/relationships/image" Target="../media/image185.jpeg"/><Relationship Id="rId15" Type="http://schemas.openxmlformats.org/officeDocument/2006/relationships/image" Target="../media/image195.jpeg"/><Relationship Id="rId23" Type="http://schemas.openxmlformats.org/officeDocument/2006/relationships/image" Target="../media/image203.jpeg"/><Relationship Id="rId28" Type="http://schemas.openxmlformats.org/officeDocument/2006/relationships/image" Target="../media/image208.jpeg"/><Relationship Id="rId36" Type="http://schemas.openxmlformats.org/officeDocument/2006/relationships/image" Target="../media/image216.jpeg"/><Relationship Id="rId10" Type="http://schemas.openxmlformats.org/officeDocument/2006/relationships/image" Target="../media/image190.jpeg"/><Relationship Id="rId19" Type="http://schemas.openxmlformats.org/officeDocument/2006/relationships/image" Target="../media/image199.jpeg"/><Relationship Id="rId31" Type="http://schemas.openxmlformats.org/officeDocument/2006/relationships/image" Target="../media/image211.jpeg"/><Relationship Id="rId4" Type="http://schemas.openxmlformats.org/officeDocument/2006/relationships/image" Target="../media/image184.jpeg"/><Relationship Id="rId9" Type="http://schemas.openxmlformats.org/officeDocument/2006/relationships/image" Target="../media/image189.jpeg"/><Relationship Id="rId14" Type="http://schemas.openxmlformats.org/officeDocument/2006/relationships/image" Target="../media/image194.jpeg"/><Relationship Id="rId22" Type="http://schemas.openxmlformats.org/officeDocument/2006/relationships/image" Target="../media/image202.jpeg"/><Relationship Id="rId27" Type="http://schemas.openxmlformats.org/officeDocument/2006/relationships/image" Target="../media/image207.jpeg"/><Relationship Id="rId30" Type="http://schemas.openxmlformats.org/officeDocument/2006/relationships/image" Target="../media/image210.jpeg"/><Relationship Id="rId35" Type="http://schemas.openxmlformats.org/officeDocument/2006/relationships/image" Target="../media/image215.jpeg"/><Relationship Id="rId8" Type="http://schemas.openxmlformats.org/officeDocument/2006/relationships/image" Target="../media/image188.jpeg"/><Relationship Id="rId3" Type="http://schemas.openxmlformats.org/officeDocument/2006/relationships/image" Target="../media/image183.jpeg"/><Relationship Id="rId12" Type="http://schemas.openxmlformats.org/officeDocument/2006/relationships/image" Target="../media/image192.jpeg"/><Relationship Id="rId17" Type="http://schemas.openxmlformats.org/officeDocument/2006/relationships/image" Target="../media/image197.jpeg"/><Relationship Id="rId25" Type="http://schemas.openxmlformats.org/officeDocument/2006/relationships/image" Target="../media/image205.jpeg"/><Relationship Id="rId33" Type="http://schemas.openxmlformats.org/officeDocument/2006/relationships/image" Target="../media/image213.jpeg"/><Relationship Id="rId38" Type="http://schemas.openxmlformats.org/officeDocument/2006/relationships/image" Target="../media/image218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47.png"/><Relationship Id="rId21" Type="http://schemas.openxmlformats.org/officeDocument/2006/relationships/image" Target="../media/image242.png"/><Relationship Id="rId42" Type="http://schemas.openxmlformats.org/officeDocument/2006/relationships/image" Target="../media/image263.png"/><Relationship Id="rId47" Type="http://schemas.openxmlformats.org/officeDocument/2006/relationships/image" Target="../media/image268.png"/><Relationship Id="rId63" Type="http://schemas.openxmlformats.org/officeDocument/2006/relationships/image" Target="../media/image284.png"/><Relationship Id="rId68" Type="http://schemas.openxmlformats.org/officeDocument/2006/relationships/image" Target="../media/image289.png"/><Relationship Id="rId84" Type="http://schemas.openxmlformats.org/officeDocument/2006/relationships/image" Target="../media/image305.png"/><Relationship Id="rId89" Type="http://schemas.openxmlformats.org/officeDocument/2006/relationships/image" Target="../media/image310.png"/><Relationship Id="rId16" Type="http://schemas.openxmlformats.org/officeDocument/2006/relationships/image" Target="../media/image237.png"/><Relationship Id="rId11" Type="http://schemas.openxmlformats.org/officeDocument/2006/relationships/image" Target="../media/image232.png"/><Relationship Id="rId32" Type="http://schemas.openxmlformats.org/officeDocument/2006/relationships/image" Target="../media/image253.png"/><Relationship Id="rId37" Type="http://schemas.openxmlformats.org/officeDocument/2006/relationships/image" Target="../media/image258.png"/><Relationship Id="rId53" Type="http://schemas.openxmlformats.org/officeDocument/2006/relationships/image" Target="../media/image274.png"/><Relationship Id="rId58" Type="http://schemas.openxmlformats.org/officeDocument/2006/relationships/image" Target="../media/image279.png"/><Relationship Id="rId74" Type="http://schemas.openxmlformats.org/officeDocument/2006/relationships/image" Target="../media/image295.png"/><Relationship Id="rId79" Type="http://schemas.openxmlformats.org/officeDocument/2006/relationships/image" Target="../media/image300.png"/><Relationship Id="rId102" Type="http://schemas.openxmlformats.org/officeDocument/2006/relationships/image" Target="../media/image323.png"/><Relationship Id="rId5" Type="http://schemas.openxmlformats.org/officeDocument/2006/relationships/image" Target="../media/image226.png"/><Relationship Id="rId90" Type="http://schemas.openxmlformats.org/officeDocument/2006/relationships/image" Target="../media/image311.png"/><Relationship Id="rId95" Type="http://schemas.openxmlformats.org/officeDocument/2006/relationships/image" Target="../media/image316.png"/><Relationship Id="rId22" Type="http://schemas.openxmlformats.org/officeDocument/2006/relationships/image" Target="../media/image243.png"/><Relationship Id="rId27" Type="http://schemas.openxmlformats.org/officeDocument/2006/relationships/image" Target="../media/image248.png"/><Relationship Id="rId43" Type="http://schemas.openxmlformats.org/officeDocument/2006/relationships/image" Target="../media/image264.png"/><Relationship Id="rId48" Type="http://schemas.openxmlformats.org/officeDocument/2006/relationships/image" Target="../media/image269.png"/><Relationship Id="rId64" Type="http://schemas.openxmlformats.org/officeDocument/2006/relationships/image" Target="../media/image285.png"/><Relationship Id="rId69" Type="http://schemas.openxmlformats.org/officeDocument/2006/relationships/image" Target="../media/image290.png"/><Relationship Id="rId80" Type="http://schemas.openxmlformats.org/officeDocument/2006/relationships/image" Target="../media/image301.png"/><Relationship Id="rId85" Type="http://schemas.openxmlformats.org/officeDocument/2006/relationships/image" Target="../media/image306.png"/><Relationship Id="rId12" Type="http://schemas.openxmlformats.org/officeDocument/2006/relationships/image" Target="../media/image233.png"/><Relationship Id="rId17" Type="http://schemas.openxmlformats.org/officeDocument/2006/relationships/image" Target="../media/image238.png"/><Relationship Id="rId25" Type="http://schemas.openxmlformats.org/officeDocument/2006/relationships/image" Target="../media/image246.png"/><Relationship Id="rId33" Type="http://schemas.openxmlformats.org/officeDocument/2006/relationships/image" Target="../media/image254.png"/><Relationship Id="rId38" Type="http://schemas.openxmlformats.org/officeDocument/2006/relationships/image" Target="../media/image259.png"/><Relationship Id="rId46" Type="http://schemas.openxmlformats.org/officeDocument/2006/relationships/image" Target="../media/image267.png"/><Relationship Id="rId59" Type="http://schemas.openxmlformats.org/officeDocument/2006/relationships/image" Target="../media/image280.png"/><Relationship Id="rId67" Type="http://schemas.openxmlformats.org/officeDocument/2006/relationships/image" Target="../media/image288.png"/><Relationship Id="rId20" Type="http://schemas.openxmlformats.org/officeDocument/2006/relationships/image" Target="../media/image241.png"/><Relationship Id="rId41" Type="http://schemas.openxmlformats.org/officeDocument/2006/relationships/image" Target="../media/image262.png"/><Relationship Id="rId54" Type="http://schemas.openxmlformats.org/officeDocument/2006/relationships/image" Target="../media/image275.png"/><Relationship Id="rId62" Type="http://schemas.openxmlformats.org/officeDocument/2006/relationships/image" Target="../media/image283.png"/><Relationship Id="rId70" Type="http://schemas.openxmlformats.org/officeDocument/2006/relationships/image" Target="../media/image291.png"/><Relationship Id="rId75" Type="http://schemas.openxmlformats.org/officeDocument/2006/relationships/image" Target="../media/image296.png"/><Relationship Id="rId83" Type="http://schemas.openxmlformats.org/officeDocument/2006/relationships/image" Target="../media/image304.png"/><Relationship Id="rId88" Type="http://schemas.openxmlformats.org/officeDocument/2006/relationships/image" Target="../media/image309.png"/><Relationship Id="rId91" Type="http://schemas.openxmlformats.org/officeDocument/2006/relationships/image" Target="../media/image312.png"/><Relationship Id="rId96" Type="http://schemas.openxmlformats.org/officeDocument/2006/relationships/image" Target="../media/image317.png"/><Relationship Id="rId1" Type="http://schemas.openxmlformats.org/officeDocument/2006/relationships/image" Target="../media/image222.png"/><Relationship Id="rId6" Type="http://schemas.openxmlformats.org/officeDocument/2006/relationships/image" Target="../media/image227.png"/><Relationship Id="rId15" Type="http://schemas.openxmlformats.org/officeDocument/2006/relationships/image" Target="../media/image236.png"/><Relationship Id="rId23" Type="http://schemas.openxmlformats.org/officeDocument/2006/relationships/image" Target="../media/image244.png"/><Relationship Id="rId28" Type="http://schemas.openxmlformats.org/officeDocument/2006/relationships/image" Target="../media/image249.png"/><Relationship Id="rId36" Type="http://schemas.openxmlformats.org/officeDocument/2006/relationships/image" Target="../media/image257.png"/><Relationship Id="rId49" Type="http://schemas.openxmlformats.org/officeDocument/2006/relationships/image" Target="../media/image270.png"/><Relationship Id="rId57" Type="http://schemas.openxmlformats.org/officeDocument/2006/relationships/image" Target="../media/image278.png"/><Relationship Id="rId10" Type="http://schemas.openxmlformats.org/officeDocument/2006/relationships/image" Target="../media/image231.png"/><Relationship Id="rId31" Type="http://schemas.openxmlformats.org/officeDocument/2006/relationships/image" Target="../media/image252.png"/><Relationship Id="rId44" Type="http://schemas.openxmlformats.org/officeDocument/2006/relationships/image" Target="../media/image265.png"/><Relationship Id="rId52" Type="http://schemas.openxmlformats.org/officeDocument/2006/relationships/image" Target="../media/image273.png"/><Relationship Id="rId60" Type="http://schemas.openxmlformats.org/officeDocument/2006/relationships/image" Target="../media/image281.png"/><Relationship Id="rId65" Type="http://schemas.openxmlformats.org/officeDocument/2006/relationships/image" Target="../media/image286.png"/><Relationship Id="rId73" Type="http://schemas.openxmlformats.org/officeDocument/2006/relationships/image" Target="../media/image294.png"/><Relationship Id="rId78" Type="http://schemas.openxmlformats.org/officeDocument/2006/relationships/image" Target="../media/image299.png"/><Relationship Id="rId81" Type="http://schemas.openxmlformats.org/officeDocument/2006/relationships/image" Target="../media/image302.png"/><Relationship Id="rId86" Type="http://schemas.openxmlformats.org/officeDocument/2006/relationships/image" Target="../media/image307.png"/><Relationship Id="rId94" Type="http://schemas.openxmlformats.org/officeDocument/2006/relationships/image" Target="../media/image315.png"/><Relationship Id="rId99" Type="http://schemas.openxmlformats.org/officeDocument/2006/relationships/image" Target="../media/image320.png"/><Relationship Id="rId101" Type="http://schemas.openxmlformats.org/officeDocument/2006/relationships/image" Target="../media/image322.png"/><Relationship Id="rId4" Type="http://schemas.openxmlformats.org/officeDocument/2006/relationships/image" Target="../media/image225.png"/><Relationship Id="rId9" Type="http://schemas.openxmlformats.org/officeDocument/2006/relationships/image" Target="../media/image230.png"/><Relationship Id="rId13" Type="http://schemas.openxmlformats.org/officeDocument/2006/relationships/image" Target="../media/image234.png"/><Relationship Id="rId18" Type="http://schemas.openxmlformats.org/officeDocument/2006/relationships/image" Target="../media/image239.png"/><Relationship Id="rId39" Type="http://schemas.openxmlformats.org/officeDocument/2006/relationships/image" Target="../media/image260.png"/><Relationship Id="rId34" Type="http://schemas.openxmlformats.org/officeDocument/2006/relationships/image" Target="../media/image255.png"/><Relationship Id="rId50" Type="http://schemas.openxmlformats.org/officeDocument/2006/relationships/image" Target="../media/image271.png"/><Relationship Id="rId55" Type="http://schemas.openxmlformats.org/officeDocument/2006/relationships/image" Target="../media/image276.png"/><Relationship Id="rId76" Type="http://schemas.openxmlformats.org/officeDocument/2006/relationships/image" Target="../media/image297.png"/><Relationship Id="rId97" Type="http://schemas.openxmlformats.org/officeDocument/2006/relationships/image" Target="../media/image318.png"/><Relationship Id="rId7" Type="http://schemas.openxmlformats.org/officeDocument/2006/relationships/image" Target="../media/image228.png"/><Relationship Id="rId71" Type="http://schemas.openxmlformats.org/officeDocument/2006/relationships/image" Target="../media/image292.png"/><Relationship Id="rId92" Type="http://schemas.openxmlformats.org/officeDocument/2006/relationships/image" Target="../media/image313.png"/><Relationship Id="rId2" Type="http://schemas.openxmlformats.org/officeDocument/2006/relationships/image" Target="../media/image223.png"/><Relationship Id="rId29" Type="http://schemas.openxmlformats.org/officeDocument/2006/relationships/image" Target="../media/image250.png"/><Relationship Id="rId24" Type="http://schemas.openxmlformats.org/officeDocument/2006/relationships/image" Target="../media/image245.png"/><Relationship Id="rId40" Type="http://schemas.openxmlformats.org/officeDocument/2006/relationships/image" Target="../media/image261.png"/><Relationship Id="rId45" Type="http://schemas.openxmlformats.org/officeDocument/2006/relationships/image" Target="../media/image266.png"/><Relationship Id="rId66" Type="http://schemas.openxmlformats.org/officeDocument/2006/relationships/image" Target="../media/image287.png"/><Relationship Id="rId87" Type="http://schemas.openxmlformats.org/officeDocument/2006/relationships/image" Target="../media/image308.png"/><Relationship Id="rId61" Type="http://schemas.openxmlformats.org/officeDocument/2006/relationships/image" Target="../media/image282.png"/><Relationship Id="rId82" Type="http://schemas.openxmlformats.org/officeDocument/2006/relationships/image" Target="../media/image303.png"/><Relationship Id="rId19" Type="http://schemas.openxmlformats.org/officeDocument/2006/relationships/image" Target="../media/image240.png"/><Relationship Id="rId14" Type="http://schemas.openxmlformats.org/officeDocument/2006/relationships/image" Target="../media/image235.png"/><Relationship Id="rId30" Type="http://schemas.openxmlformats.org/officeDocument/2006/relationships/image" Target="../media/image251.png"/><Relationship Id="rId35" Type="http://schemas.openxmlformats.org/officeDocument/2006/relationships/image" Target="../media/image256.png"/><Relationship Id="rId56" Type="http://schemas.openxmlformats.org/officeDocument/2006/relationships/image" Target="../media/image277.png"/><Relationship Id="rId77" Type="http://schemas.openxmlformats.org/officeDocument/2006/relationships/image" Target="../media/image298.png"/><Relationship Id="rId100" Type="http://schemas.openxmlformats.org/officeDocument/2006/relationships/image" Target="../media/image321.png"/><Relationship Id="rId8" Type="http://schemas.openxmlformats.org/officeDocument/2006/relationships/image" Target="../media/image229.png"/><Relationship Id="rId51" Type="http://schemas.openxmlformats.org/officeDocument/2006/relationships/image" Target="../media/image272.png"/><Relationship Id="rId72" Type="http://schemas.openxmlformats.org/officeDocument/2006/relationships/image" Target="../media/image293.png"/><Relationship Id="rId93" Type="http://schemas.openxmlformats.org/officeDocument/2006/relationships/image" Target="../media/image314.png"/><Relationship Id="rId98" Type="http://schemas.openxmlformats.org/officeDocument/2006/relationships/image" Target="../media/image319.png"/><Relationship Id="rId3" Type="http://schemas.openxmlformats.org/officeDocument/2006/relationships/image" Target="../media/image224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6.jpeg"/><Relationship Id="rId18" Type="http://schemas.openxmlformats.org/officeDocument/2006/relationships/image" Target="../media/image341.jpeg"/><Relationship Id="rId26" Type="http://schemas.openxmlformats.org/officeDocument/2006/relationships/image" Target="../media/image349.jpeg"/><Relationship Id="rId39" Type="http://schemas.openxmlformats.org/officeDocument/2006/relationships/image" Target="../media/image362.jpeg"/><Relationship Id="rId21" Type="http://schemas.openxmlformats.org/officeDocument/2006/relationships/image" Target="../media/image344.jpeg"/><Relationship Id="rId34" Type="http://schemas.openxmlformats.org/officeDocument/2006/relationships/image" Target="../media/image357.jpeg"/><Relationship Id="rId42" Type="http://schemas.openxmlformats.org/officeDocument/2006/relationships/image" Target="../media/image365.jpeg"/><Relationship Id="rId47" Type="http://schemas.openxmlformats.org/officeDocument/2006/relationships/image" Target="../media/image370.jpeg"/><Relationship Id="rId50" Type="http://schemas.openxmlformats.org/officeDocument/2006/relationships/image" Target="../media/image373.jpeg"/><Relationship Id="rId55" Type="http://schemas.openxmlformats.org/officeDocument/2006/relationships/image" Target="../media/image378.jpeg"/><Relationship Id="rId7" Type="http://schemas.openxmlformats.org/officeDocument/2006/relationships/image" Target="../media/image330.jpeg"/><Relationship Id="rId2" Type="http://schemas.openxmlformats.org/officeDocument/2006/relationships/image" Target="../media/image325.jpeg"/><Relationship Id="rId16" Type="http://schemas.openxmlformats.org/officeDocument/2006/relationships/image" Target="../media/image339.jpeg"/><Relationship Id="rId29" Type="http://schemas.openxmlformats.org/officeDocument/2006/relationships/image" Target="../media/image352.jpeg"/><Relationship Id="rId11" Type="http://schemas.openxmlformats.org/officeDocument/2006/relationships/image" Target="../media/image334.jpeg"/><Relationship Id="rId24" Type="http://schemas.openxmlformats.org/officeDocument/2006/relationships/image" Target="../media/image347.jpeg"/><Relationship Id="rId32" Type="http://schemas.openxmlformats.org/officeDocument/2006/relationships/image" Target="../media/image355.jpeg"/><Relationship Id="rId37" Type="http://schemas.openxmlformats.org/officeDocument/2006/relationships/image" Target="../media/image360.jpeg"/><Relationship Id="rId40" Type="http://schemas.openxmlformats.org/officeDocument/2006/relationships/image" Target="../media/image363.jpeg"/><Relationship Id="rId45" Type="http://schemas.openxmlformats.org/officeDocument/2006/relationships/image" Target="../media/image368.jpeg"/><Relationship Id="rId53" Type="http://schemas.openxmlformats.org/officeDocument/2006/relationships/image" Target="../media/image376.jpeg"/><Relationship Id="rId58" Type="http://schemas.openxmlformats.org/officeDocument/2006/relationships/image" Target="../media/image381.jpeg"/><Relationship Id="rId5" Type="http://schemas.openxmlformats.org/officeDocument/2006/relationships/image" Target="../media/image328.jpeg"/><Relationship Id="rId19" Type="http://schemas.openxmlformats.org/officeDocument/2006/relationships/image" Target="../media/image342.jpeg"/><Relationship Id="rId4" Type="http://schemas.openxmlformats.org/officeDocument/2006/relationships/image" Target="../media/image327.jpeg"/><Relationship Id="rId9" Type="http://schemas.openxmlformats.org/officeDocument/2006/relationships/image" Target="../media/image332.jpeg"/><Relationship Id="rId14" Type="http://schemas.openxmlformats.org/officeDocument/2006/relationships/image" Target="../media/image337.jpeg"/><Relationship Id="rId22" Type="http://schemas.openxmlformats.org/officeDocument/2006/relationships/image" Target="../media/image345.jpeg"/><Relationship Id="rId27" Type="http://schemas.openxmlformats.org/officeDocument/2006/relationships/image" Target="../media/image350.jpeg"/><Relationship Id="rId30" Type="http://schemas.openxmlformats.org/officeDocument/2006/relationships/image" Target="../media/image353.jpeg"/><Relationship Id="rId35" Type="http://schemas.openxmlformats.org/officeDocument/2006/relationships/image" Target="../media/image358.jpeg"/><Relationship Id="rId43" Type="http://schemas.openxmlformats.org/officeDocument/2006/relationships/image" Target="../media/image366.jpeg"/><Relationship Id="rId48" Type="http://schemas.openxmlformats.org/officeDocument/2006/relationships/image" Target="../media/image371.jpeg"/><Relationship Id="rId56" Type="http://schemas.openxmlformats.org/officeDocument/2006/relationships/image" Target="../media/image379.jpeg"/><Relationship Id="rId8" Type="http://schemas.openxmlformats.org/officeDocument/2006/relationships/image" Target="../media/image331.jpeg"/><Relationship Id="rId51" Type="http://schemas.openxmlformats.org/officeDocument/2006/relationships/image" Target="../media/image374.jpeg"/><Relationship Id="rId3" Type="http://schemas.openxmlformats.org/officeDocument/2006/relationships/image" Target="../media/image326.jpeg"/><Relationship Id="rId12" Type="http://schemas.openxmlformats.org/officeDocument/2006/relationships/image" Target="../media/image335.jpeg"/><Relationship Id="rId17" Type="http://schemas.openxmlformats.org/officeDocument/2006/relationships/image" Target="../media/image340.jpeg"/><Relationship Id="rId25" Type="http://schemas.openxmlformats.org/officeDocument/2006/relationships/image" Target="../media/image348.jpeg"/><Relationship Id="rId33" Type="http://schemas.openxmlformats.org/officeDocument/2006/relationships/image" Target="../media/image356.jpeg"/><Relationship Id="rId38" Type="http://schemas.openxmlformats.org/officeDocument/2006/relationships/image" Target="../media/image361.jpeg"/><Relationship Id="rId46" Type="http://schemas.openxmlformats.org/officeDocument/2006/relationships/image" Target="../media/image369.jpeg"/><Relationship Id="rId59" Type="http://schemas.openxmlformats.org/officeDocument/2006/relationships/image" Target="../media/image382.jpeg"/><Relationship Id="rId20" Type="http://schemas.openxmlformats.org/officeDocument/2006/relationships/image" Target="../media/image343.jpeg"/><Relationship Id="rId41" Type="http://schemas.openxmlformats.org/officeDocument/2006/relationships/image" Target="../media/image364.jpeg"/><Relationship Id="rId54" Type="http://schemas.openxmlformats.org/officeDocument/2006/relationships/image" Target="../media/image377.jpeg"/><Relationship Id="rId1" Type="http://schemas.openxmlformats.org/officeDocument/2006/relationships/image" Target="../media/image324.jpeg"/><Relationship Id="rId6" Type="http://schemas.openxmlformats.org/officeDocument/2006/relationships/image" Target="../media/image329.jpeg"/><Relationship Id="rId15" Type="http://schemas.openxmlformats.org/officeDocument/2006/relationships/image" Target="../media/image338.jpeg"/><Relationship Id="rId23" Type="http://schemas.openxmlformats.org/officeDocument/2006/relationships/image" Target="../media/image346.jpeg"/><Relationship Id="rId28" Type="http://schemas.openxmlformats.org/officeDocument/2006/relationships/image" Target="../media/image351.jpeg"/><Relationship Id="rId36" Type="http://schemas.openxmlformats.org/officeDocument/2006/relationships/image" Target="../media/image359.jpeg"/><Relationship Id="rId49" Type="http://schemas.openxmlformats.org/officeDocument/2006/relationships/image" Target="../media/image372.jpeg"/><Relationship Id="rId57" Type="http://schemas.openxmlformats.org/officeDocument/2006/relationships/image" Target="../media/image380.jpeg"/><Relationship Id="rId10" Type="http://schemas.openxmlformats.org/officeDocument/2006/relationships/image" Target="../media/image333.jpeg"/><Relationship Id="rId31" Type="http://schemas.openxmlformats.org/officeDocument/2006/relationships/image" Target="../media/image354.jpeg"/><Relationship Id="rId44" Type="http://schemas.openxmlformats.org/officeDocument/2006/relationships/image" Target="../media/image367.jpeg"/><Relationship Id="rId52" Type="http://schemas.openxmlformats.org/officeDocument/2006/relationships/image" Target="../media/image375.jpeg"/><Relationship Id="rId60" Type="http://schemas.openxmlformats.org/officeDocument/2006/relationships/image" Target="../media/image38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157986</xdr:colOff>
      <xdr:row>6</xdr:row>
      <xdr:rowOff>277118</xdr:rowOff>
    </xdr:from>
    <xdr:to>
      <xdr:col>0</xdr:col>
      <xdr:colOff>563801</xdr:colOff>
      <xdr:row>8</xdr:row>
      <xdr:rowOff>17171</xdr:rowOff>
    </xdr:to>
    <xdr:pic>
      <xdr:nvPicPr>
        <xdr:cNvPr id="2" name="图片 1" descr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7986" y="2481838"/>
          <a:ext cx="405816" cy="2988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0</xdr:col>
      <xdr:colOff>262467</xdr:colOff>
      <xdr:row>10</xdr:row>
      <xdr:rowOff>34106</xdr:rowOff>
    </xdr:from>
    <xdr:to>
      <xdr:col>0</xdr:col>
      <xdr:colOff>423335</xdr:colOff>
      <xdr:row>10</xdr:row>
      <xdr:rowOff>252886</xdr:rowOff>
    </xdr:to>
    <xdr:pic>
      <xdr:nvPicPr>
        <xdr:cNvPr id="3" name="图片 5" descr="图片 5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2467" y="3356426"/>
          <a:ext cx="160869" cy="2187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71119</xdr:colOff>
      <xdr:row>25</xdr:row>
      <xdr:rowOff>69850</xdr:rowOff>
    </xdr:from>
    <xdr:to>
      <xdr:col>2</xdr:col>
      <xdr:colOff>1605279</xdr:colOff>
      <xdr:row>25</xdr:row>
      <xdr:rowOff>2243243</xdr:rowOff>
    </xdr:to>
    <xdr:pic>
      <xdr:nvPicPr>
        <xdr:cNvPr id="5" name="图片 21" descr="图片 2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5119" y="29921200"/>
          <a:ext cx="1534161" cy="21733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26</xdr:row>
      <xdr:rowOff>100328</xdr:rowOff>
    </xdr:from>
    <xdr:to>
      <xdr:col>2</xdr:col>
      <xdr:colOff>1554479</xdr:colOff>
      <xdr:row>26</xdr:row>
      <xdr:rowOff>1116750</xdr:rowOff>
    </xdr:to>
    <xdr:pic>
      <xdr:nvPicPr>
        <xdr:cNvPr id="6" name="图片 22" descr="图片 22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4960" y="32275778"/>
          <a:ext cx="1493520" cy="10164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27</xdr:row>
      <xdr:rowOff>100328</xdr:rowOff>
    </xdr:from>
    <xdr:to>
      <xdr:col>2</xdr:col>
      <xdr:colOff>1544320</xdr:colOff>
      <xdr:row>27</xdr:row>
      <xdr:rowOff>1929128</xdr:rowOff>
    </xdr:to>
    <xdr:pic>
      <xdr:nvPicPr>
        <xdr:cNvPr id="7" name="图片 23" descr="图片 2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05280" y="33406078"/>
          <a:ext cx="1463041" cy="1828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28</xdr:row>
      <xdr:rowOff>100328</xdr:rowOff>
    </xdr:from>
    <xdr:to>
      <xdr:col>2</xdr:col>
      <xdr:colOff>1473200</xdr:colOff>
      <xdr:row>28</xdr:row>
      <xdr:rowOff>791210</xdr:rowOff>
    </xdr:to>
    <xdr:pic>
      <xdr:nvPicPr>
        <xdr:cNvPr id="8" name="图片 24" descr="图片 24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15439" y="35374578"/>
          <a:ext cx="1381761" cy="6908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29</xdr:row>
      <xdr:rowOff>90171</xdr:rowOff>
    </xdr:from>
    <xdr:to>
      <xdr:col>2</xdr:col>
      <xdr:colOff>1503679</xdr:colOff>
      <xdr:row>29</xdr:row>
      <xdr:rowOff>975571</xdr:rowOff>
    </xdr:to>
    <xdr:pic>
      <xdr:nvPicPr>
        <xdr:cNvPr id="9" name="图片 25" descr="图片 25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95119" y="36202621"/>
          <a:ext cx="1432561" cy="885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30</xdr:row>
      <xdr:rowOff>69850</xdr:rowOff>
    </xdr:from>
    <xdr:to>
      <xdr:col>2</xdr:col>
      <xdr:colOff>1632465</xdr:colOff>
      <xdr:row>30</xdr:row>
      <xdr:rowOff>882650</xdr:rowOff>
    </xdr:to>
    <xdr:pic>
      <xdr:nvPicPr>
        <xdr:cNvPr id="10" name="图片 26" descr="图片 26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74800" y="37198300"/>
          <a:ext cx="1581666" cy="812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40639</xdr:colOff>
      <xdr:row>31</xdr:row>
      <xdr:rowOff>59689</xdr:rowOff>
    </xdr:from>
    <xdr:to>
      <xdr:col>2</xdr:col>
      <xdr:colOff>1652104</xdr:colOff>
      <xdr:row>31</xdr:row>
      <xdr:rowOff>831850</xdr:rowOff>
    </xdr:to>
    <xdr:pic>
      <xdr:nvPicPr>
        <xdr:cNvPr id="11" name="图片 27" descr="图片 27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64639" y="38077139"/>
          <a:ext cx="1611466" cy="7721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40639</xdr:colOff>
      <xdr:row>32</xdr:row>
      <xdr:rowOff>69850</xdr:rowOff>
    </xdr:from>
    <xdr:to>
      <xdr:col>2</xdr:col>
      <xdr:colOff>1609697</xdr:colOff>
      <xdr:row>32</xdr:row>
      <xdr:rowOff>821689</xdr:rowOff>
    </xdr:to>
    <xdr:pic>
      <xdr:nvPicPr>
        <xdr:cNvPr id="12" name="图片 35" descr="图片 35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64639" y="38950900"/>
          <a:ext cx="1569059" cy="751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33</xdr:row>
      <xdr:rowOff>90171</xdr:rowOff>
    </xdr:from>
    <xdr:to>
      <xdr:col>2</xdr:col>
      <xdr:colOff>1328129</xdr:colOff>
      <xdr:row>33</xdr:row>
      <xdr:rowOff>1096010</xdr:rowOff>
    </xdr:to>
    <xdr:pic>
      <xdr:nvPicPr>
        <xdr:cNvPr id="13" name="图片 36" descr="图片 36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15439" y="39834821"/>
          <a:ext cx="1236691" cy="1005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34</xdr:row>
      <xdr:rowOff>59689</xdr:rowOff>
    </xdr:from>
    <xdr:to>
      <xdr:col>2</xdr:col>
      <xdr:colOff>1479296</xdr:colOff>
      <xdr:row>34</xdr:row>
      <xdr:rowOff>933450</xdr:rowOff>
    </xdr:to>
    <xdr:pic>
      <xdr:nvPicPr>
        <xdr:cNvPr id="14" name="图片 37" descr="图片 37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05280" y="40934639"/>
          <a:ext cx="1398017" cy="8737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</xdr:colOff>
      <xdr:row>35</xdr:row>
      <xdr:rowOff>39371</xdr:rowOff>
    </xdr:from>
    <xdr:to>
      <xdr:col>2</xdr:col>
      <xdr:colOff>1589314</xdr:colOff>
      <xdr:row>35</xdr:row>
      <xdr:rowOff>730250</xdr:rowOff>
    </xdr:to>
    <xdr:pic>
      <xdr:nvPicPr>
        <xdr:cNvPr id="15" name="图片 38" descr="图片 3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34160" y="41879521"/>
          <a:ext cx="1579155" cy="6908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36</xdr:row>
      <xdr:rowOff>110489</xdr:rowOff>
    </xdr:from>
    <xdr:to>
      <xdr:col>2</xdr:col>
      <xdr:colOff>1639293</xdr:colOff>
      <xdr:row>36</xdr:row>
      <xdr:rowOff>831850</xdr:rowOff>
    </xdr:to>
    <xdr:pic>
      <xdr:nvPicPr>
        <xdr:cNvPr id="16" name="图片 39" descr="图片 39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95119" y="42738039"/>
          <a:ext cx="1568175" cy="7213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37</xdr:row>
      <xdr:rowOff>69850</xdr:rowOff>
    </xdr:from>
    <xdr:to>
      <xdr:col>2</xdr:col>
      <xdr:colOff>1607046</xdr:colOff>
      <xdr:row>37</xdr:row>
      <xdr:rowOff>1136650</xdr:rowOff>
    </xdr:to>
    <xdr:pic>
      <xdr:nvPicPr>
        <xdr:cNvPr id="17" name="图片 40" descr="图片 40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84960" y="43535600"/>
          <a:ext cx="1546087" cy="1066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11</xdr:row>
      <xdr:rowOff>59690</xdr:rowOff>
    </xdr:from>
    <xdr:to>
      <xdr:col>2</xdr:col>
      <xdr:colOff>1498276</xdr:colOff>
      <xdr:row>11</xdr:row>
      <xdr:rowOff>1949450</xdr:rowOff>
    </xdr:to>
    <xdr:pic>
      <xdr:nvPicPr>
        <xdr:cNvPr id="18" name="图片 41" descr="图片 41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4800" y="9044940"/>
          <a:ext cx="1447476" cy="18897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12</xdr:row>
      <xdr:rowOff>49528</xdr:rowOff>
    </xdr:from>
    <xdr:to>
      <xdr:col>2</xdr:col>
      <xdr:colOff>1341120</xdr:colOff>
      <xdr:row>12</xdr:row>
      <xdr:rowOff>1316566</xdr:rowOff>
    </xdr:to>
    <xdr:pic>
      <xdr:nvPicPr>
        <xdr:cNvPr id="19" name="图片 42" descr="图片 42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15439" y="11028678"/>
          <a:ext cx="1249682" cy="12670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13</xdr:row>
      <xdr:rowOff>29210</xdr:rowOff>
    </xdr:from>
    <xdr:to>
      <xdr:col>2</xdr:col>
      <xdr:colOff>1426916</xdr:colOff>
      <xdr:row>13</xdr:row>
      <xdr:rowOff>1543050</xdr:rowOff>
    </xdr:to>
    <xdr:pic>
      <xdr:nvPicPr>
        <xdr:cNvPr id="20" name="图片 43" descr="图片 4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05280" y="12341860"/>
          <a:ext cx="1345637" cy="1513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14</xdr:row>
      <xdr:rowOff>69848</xdr:rowOff>
    </xdr:from>
    <xdr:to>
      <xdr:col>2</xdr:col>
      <xdr:colOff>1513840</xdr:colOff>
      <xdr:row>15</xdr:row>
      <xdr:rowOff>14816</xdr:rowOff>
    </xdr:to>
    <xdr:pic>
      <xdr:nvPicPr>
        <xdr:cNvPr id="21" name="图片 44" descr="图片 44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615439" y="13982698"/>
          <a:ext cx="1422401" cy="16594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50799</xdr:colOff>
      <xdr:row>15</xdr:row>
      <xdr:rowOff>110489</xdr:rowOff>
    </xdr:from>
    <xdr:to>
      <xdr:col>2</xdr:col>
      <xdr:colOff>1286112</xdr:colOff>
      <xdr:row>15</xdr:row>
      <xdr:rowOff>1045210</xdr:rowOff>
    </xdr:to>
    <xdr:pic>
      <xdr:nvPicPr>
        <xdr:cNvPr id="22" name="图片 45" descr="图片 45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74799" y="15737839"/>
          <a:ext cx="1235314" cy="9347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16</xdr:row>
      <xdr:rowOff>110489</xdr:rowOff>
    </xdr:from>
    <xdr:to>
      <xdr:col>2</xdr:col>
      <xdr:colOff>1605279</xdr:colOff>
      <xdr:row>16</xdr:row>
      <xdr:rowOff>1623341</xdr:rowOff>
    </xdr:to>
    <xdr:pic>
      <xdr:nvPicPr>
        <xdr:cNvPr id="23" name="图片 46" descr="图片 46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5119" y="16880839"/>
          <a:ext cx="1534161" cy="15128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17</xdr:row>
      <xdr:rowOff>80010</xdr:rowOff>
    </xdr:from>
    <xdr:to>
      <xdr:col>2</xdr:col>
      <xdr:colOff>1188720</xdr:colOff>
      <xdr:row>17</xdr:row>
      <xdr:rowOff>668883</xdr:rowOff>
    </xdr:to>
    <xdr:pic>
      <xdr:nvPicPr>
        <xdr:cNvPr id="24" name="图片 47" descr="图片 47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15439" y="18514060"/>
          <a:ext cx="1097282" cy="5888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18</xdr:row>
      <xdr:rowOff>90169</xdr:rowOff>
    </xdr:from>
    <xdr:to>
      <xdr:col>2</xdr:col>
      <xdr:colOff>1625600</xdr:colOff>
      <xdr:row>18</xdr:row>
      <xdr:rowOff>2011426</xdr:rowOff>
    </xdr:to>
    <xdr:pic>
      <xdr:nvPicPr>
        <xdr:cNvPr id="25" name="图片 48" descr="图片 48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74800" y="19210019"/>
          <a:ext cx="1574800" cy="19212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19</xdr:row>
      <xdr:rowOff>90169</xdr:rowOff>
    </xdr:from>
    <xdr:to>
      <xdr:col>2</xdr:col>
      <xdr:colOff>1551608</xdr:colOff>
      <xdr:row>20</xdr:row>
      <xdr:rowOff>6350</xdr:rowOff>
    </xdr:to>
    <xdr:pic>
      <xdr:nvPicPr>
        <xdr:cNvPr id="26" name="图片 49" descr="图片 4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15439" y="21267419"/>
          <a:ext cx="1460170" cy="18592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20</xdr:row>
      <xdr:rowOff>100330</xdr:rowOff>
    </xdr:from>
    <xdr:to>
      <xdr:col>2</xdr:col>
      <xdr:colOff>1243733</xdr:colOff>
      <xdr:row>20</xdr:row>
      <xdr:rowOff>730250</xdr:rowOff>
    </xdr:to>
    <xdr:pic>
      <xdr:nvPicPr>
        <xdr:cNvPr id="27" name="图片 50" descr="图片 50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615439" y="23220680"/>
          <a:ext cx="1152294" cy="6299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21</xdr:row>
      <xdr:rowOff>49530</xdr:rowOff>
    </xdr:from>
    <xdr:to>
      <xdr:col>2</xdr:col>
      <xdr:colOff>1483360</xdr:colOff>
      <xdr:row>21</xdr:row>
      <xdr:rowOff>870762</xdr:rowOff>
    </xdr:to>
    <xdr:pic>
      <xdr:nvPicPr>
        <xdr:cNvPr id="28" name="图片 51" descr="图片 51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15439" y="23957280"/>
          <a:ext cx="1391922" cy="8212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40639</xdr:colOff>
      <xdr:row>22</xdr:row>
      <xdr:rowOff>69850</xdr:rowOff>
    </xdr:from>
    <xdr:to>
      <xdr:col>2</xdr:col>
      <xdr:colOff>1646575</xdr:colOff>
      <xdr:row>22</xdr:row>
      <xdr:rowOff>1065528</xdr:rowOff>
    </xdr:to>
    <xdr:pic>
      <xdr:nvPicPr>
        <xdr:cNvPr id="29" name="图片 52" descr="图片 5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64639" y="24892000"/>
          <a:ext cx="1605937" cy="9956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23</xdr:row>
      <xdr:rowOff>80010</xdr:rowOff>
    </xdr:from>
    <xdr:to>
      <xdr:col>2</xdr:col>
      <xdr:colOff>1402079</xdr:colOff>
      <xdr:row>23</xdr:row>
      <xdr:rowOff>809702</xdr:rowOff>
    </xdr:to>
    <xdr:pic>
      <xdr:nvPicPr>
        <xdr:cNvPr id="30" name="图片 53" descr="图片 5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74800" y="26007060"/>
          <a:ext cx="1351280" cy="7296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24</xdr:row>
      <xdr:rowOff>110489</xdr:rowOff>
    </xdr:from>
    <xdr:to>
      <xdr:col>2</xdr:col>
      <xdr:colOff>1584960</xdr:colOff>
      <xdr:row>24</xdr:row>
      <xdr:rowOff>2973071</xdr:rowOff>
    </xdr:to>
    <xdr:pic>
      <xdr:nvPicPr>
        <xdr:cNvPr id="31" name="图片 54" descr="图片 54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15439" y="26888439"/>
          <a:ext cx="1493522" cy="28625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9</xdr:row>
      <xdr:rowOff>100330</xdr:rowOff>
    </xdr:from>
    <xdr:to>
      <xdr:col>2</xdr:col>
      <xdr:colOff>990332</xdr:colOff>
      <xdr:row>9</xdr:row>
      <xdr:rowOff>791209</xdr:rowOff>
    </xdr:to>
    <xdr:pic>
      <xdr:nvPicPr>
        <xdr:cNvPr id="32" name="图片 2" descr="图片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05280" y="7485380"/>
          <a:ext cx="909053" cy="6908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40641</xdr:colOff>
      <xdr:row>8</xdr:row>
      <xdr:rowOff>130809</xdr:rowOff>
    </xdr:from>
    <xdr:to>
      <xdr:col>2</xdr:col>
      <xdr:colOff>941995</xdr:colOff>
      <xdr:row>8</xdr:row>
      <xdr:rowOff>902969</xdr:rowOff>
    </xdr:to>
    <xdr:pic>
      <xdr:nvPicPr>
        <xdr:cNvPr id="33" name="图片 3" descr="图片 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64641" y="6550659"/>
          <a:ext cx="901355" cy="7721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7</xdr:row>
      <xdr:rowOff>140969</xdr:rowOff>
    </xdr:from>
    <xdr:to>
      <xdr:col>2</xdr:col>
      <xdr:colOff>1324947</xdr:colOff>
      <xdr:row>7</xdr:row>
      <xdr:rowOff>740409</xdr:rowOff>
    </xdr:to>
    <xdr:pic>
      <xdr:nvPicPr>
        <xdr:cNvPr id="34" name="图片 4" descr="图片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25600" y="5760719"/>
          <a:ext cx="1223348" cy="5994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6</xdr:row>
      <xdr:rowOff>151129</xdr:rowOff>
    </xdr:from>
    <xdr:to>
      <xdr:col>2</xdr:col>
      <xdr:colOff>1493521</xdr:colOff>
      <xdr:row>6</xdr:row>
      <xdr:rowOff>963174</xdr:rowOff>
    </xdr:to>
    <xdr:pic>
      <xdr:nvPicPr>
        <xdr:cNvPr id="35" name="图片 5" descr="图片 5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74800" y="4742179"/>
          <a:ext cx="1442722" cy="81204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5</xdr:row>
      <xdr:rowOff>80009</xdr:rowOff>
    </xdr:from>
    <xdr:to>
      <xdr:col>2</xdr:col>
      <xdr:colOff>1658620</xdr:colOff>
      <xdr:row>5</xdr:row>
      <xdr:rowOff>842009</xdr:rowOff>
    </xdr:to>
    <xdr:pic>
      <xdr:nvPicPr>
        <xdr:cNvPr id="36" name="图片 6" descr="图片 6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95119" y="3807459"/>
          <a:ext cx="1587502" cy="762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88347</xdr:colOff>
      <xdr:row>2</xdr:row>
      <xdr:rowOff>118441</xdr:rowOff>
    </xdr:from>
    <xdr:to>
      <xdr:col>2</xdr:col>
      <xdr:colOff>1592545</xdr:colOff>
      <xdr:row>3</xdr:row>
      <xdr:rowOff>275</xdr:rowOff>
    </xdr:to>
    <xdr:pic>
      <xdr:nvPicPr>
        <xdr:cNvPr id="37" name="图片 1" descr="图片 1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612347" y="874091"/>
          <a:ext cx="1504199" cy="8724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121477</xdr:colOff>
      <xdr:row>3</xdr:row>
      <xdr:rowOff>118441</xdr:rowOff>
    </xdr:from>
    <xdr:to>
      <xdr:col>2</xdr:col>
      <xdr:colOff>1093304</xdr:colOff>
      <xdr:row>3</xdr:row>
      <xdr:rowOff>920198</xdr:rowOff>
    </xdr:to>
    <xdr:pic>
      <xdr:nvPicPr>
        <xdr:cNvPr id="38" name="图片 8" descr="图片 8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645477" y="1864691"/>
          <a:ext cx="971828" cy="8017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118691</xdr:colOff>
      <xdr:row>10</xdr:row>
      <xdr:rowOff>114003</xdr:rowOff>
    </xdr:from>
    <xdr:to>
      <xdr:col>2</xdr:col>
      <xdr:colOff>1210654</xdr:colOff>
      <xdr:row>10</xdr:row>
      <xdr:rowOff>796480</xdr:rowOff>
    </xdr:to>
    <xdr:pic>
      <xdr:nvPicPr>
        <xdr:cNvPr id="39" name="图片 9" descr="图片 9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642691" y="8299153"/>
          <a:ext cx="1091964" cy="6824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4</xdr:row>
      <xdr:rowOff>120650</xdr:rowOff>
    </xdr:from>
    <xdr:to>
      <xdr:col>2</xdr:col>
      <xdr:colOff>1595120</xdr:colOff>
      <xdr:row>4</xdr:row>
      <xdr:rowOff>891358</xdr:rowOff>
    </xdr:to>
    <xdr:pic>
      <xdr:nvPicPr>
        <xdr:cNvPr id="40" name="图片 10" descr="图片 10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95119" y="2857500"/>
          <a:ext cx="1524002" cy="7707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101600</xdr:colOff>
      <xdr:row>12</xdr:row>
      <xdr:rowOff>82550</xdr:rowOff>
    </xdr:from>
    <xdr:to>
      <xdr:col>2</xdr:col>
      <xdr:colOff>1794933</xdr:colOff>
      <xdr:row>12</xdr:row>
      <xdr:rowOff>1047750</xdr:rowOff>
    </xdr:to>
    <xdr:pic>
      <xdr:nvPicPr>
        <xdr:cNvPr id="42" name="图片 1" descr="图片 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01800" y="17011650"/>
          <a:ext cx="1693334" cy="965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76200</xdr:colOff>
      <xdr:row>13</xdr:row>
      <xdr:rowOff>120650</xdr:rowOff>
    </xdr:from>
    <xdr:to>
      <xdr:col>2</xdr:col>
      <xdr:colOff>1981200</xdr:colOff>
      <xdr:row>13</xdr:row>
      <xdr:rowOff>1187450</xdr:rowOff>
    </xdr:to>
    <xdr:pic>
      <xdr:nvPicPr>
        <xdr:cNvPr id="43" name="图片 3" descr="图片 3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6400" y="18294350"/>
          <a:ext cx="1905000" cy="1066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114300</xdr:colOff>
      <xdr:row>14</xdr:row>
      <xdr:rowOff>247650</xdr:rowOff>
    </xdr:from>
    <xdr:to>
      <xdr:col>2</xdr:col>
      <xdr:colOff>1669402</xdr:colOff>
      <xdr:row>14</xdr:row>
      <xdr:rowOff>1009650</xdr:rowOff>
    </xdr:to>
    <xdr:pic>
      <xdr:nvPicPr>
        <xdr:cNvPr id="44" name="图片 4" descr="图片 4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14500" y="19665950"/>
          <a:ext cx="1555102" cy="762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215900</xdr:colOff>
      <xdr:row>15</xdr:row>
      <xdr:rowOff>171450</xdr:rowOff>
    </xdr:from>
    <xdr:to>
      <xdr:col>2</xdr:col>
      <xdr:colOff>1435100</xdr:colOff>
      <xdr:row>15</xdr:row>
      <xdr:rowOff>744473</xdr:rowOff>
    </xdr:to>
    <xdr:pic>
      <xdr:nvPicPr>
        <xdr:cNvPr id="45" name="图片 5" descr="图片 5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16100" y="20834350"/>
          <a:ext cx="1219200" cy="5730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190500</xdr:colOff>
      <xdr:row>16</xdr:row>
      <xdr:rowOff>209550</xdr:rowOff>
    </xdr:from>
    <xdr:to>
      <xdr:col>2</xdr:col>
      <xdr:colOff>1676400</xdr:colOff>
      <xdr:row>16</xdr:row>
      <xdr:rowOff>828675</xdr:rowOff>
    </xdr:to>
    <xdr:pic>
      <xdr:nvPicPr>
        <xdr:cNvPr id="46" name="图片 6" descr="图片 6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90700" y="22117050"/>
          <a:ext cx="1485900" cy="6191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88900</xdr:colOff>
      <xdr:row>17</xdr:row>
      <xdr:rowOff>120650</xdr:rowOff>
    </xdr:from>
    <xdr:to>
      <xdr:col>2</xdr:col>
      <xdr:colOff>1645743</xdr:colOff>
      <xdr:row>17</xdr:row>
      <xdr:rowOff>1123950</xdr:rowOff>
    </xdr:to>
    <xdr:pic>
      <xdr:nvPicPr>
        <xdr:cNvPr id="47" name="图片 7" descr="图片 7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89100" y="23272750"/>
          <a:ext cx="1556844" cy="10033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18</xdr:row>
      <xdr:rowOff>107950</xdr:rowOff>
    </xdr:from>
    <xdr:to>
      <xdr:col>2</xdr:col>
      <xdr:colOff>1803400</xdr:colOff>
      <xdr:row>18</xdr:row>
      <xdr:rowOff>1227667</xdr:rowOff>
    </xdr:to>
    <xdr:pic>
      <xdr:nvPicPr>
        <xdr:cNvPr id="48" name="图片 8" descr="图片 8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51000" y="24504650"/>
          <a:ext cx="1752600" cy="111971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19</xdr:row>
      <xdr:rowOff>82550</xdr:rowOff>
    </xdr:from>
    <xdr:to>
      <xdr:col>2</xdr:col>
      <xdr:colOff>1927811</xdr:colOff>
      <xdr:row>19</xdr:row>
      <xdr:rowOff>1149350</xdr:rowOff>
    </xdr:to>
    <xdr:pic>
      <xdr:nvPicPr>
        <xdr:cNvPr id="49" name="图片 9" descr="图片 9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63700" y="25723850"/>
          <a:ext cx="1864312" cy="1066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25400</xdr:colOff>
      <xdr:row>20</xdr:row>
      <xdr:rowOff>44450</xdr:rowOff>
    </xdr:from>
    <xdr:to>
      <xdr:col>2</xdr:col>
      <xdr:colOff>2099735</xdr:colOff>
      <xdr:row>20</xdr:row>
      <xdr:rowOff>1248550</xdr:rowOff>
    </xdr:to>
    <xdr:pic>
      <xdr:nvPicPr>
        <xdr:cNvPr id="50" name="图片 10" descr="图片 10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25600" y="26930350"/>
          <a:ext cx="2074336" cy="1204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165100</xdr:colOff>
      <xdr:row>21</xdr:row>
      <xdr:rowOff>133350</xdr:rowOff>
    </xdr:from>
    <xdr:to>
      <xdr:col>2</xdr:col>
      <xdr:colOff>1739900</xdr:colOff>
      <xdr:row>21</xdr:row>
      <xdr:rowOff>1078228</xdr:rowOff>
    </xdr:to>
    <xdr:pic>
      <xdr:nvPicPr>
        <xdr:cNvPr id="51" name="图片 11" descr="图片 11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65300" y="28327350"/>
          <a:ext cx="1574800" cy="9448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22</xdr:row>
      <xdr:rowOff>120650</xdr:rowOff>
    </xdr:from>
    <xdr:to>
      <xdr:col>2</xdr:col>
      <xdr:colOff>2006862</xdr:colOff>
      <xdr:row>22</xdr:row>
      <xdr:rowOff>1174750</xdr:rowOff>
    </xdr:to>
    <xdr:pic>
      <xdr:nvPicPr>
        <xdr:cNvPr id="52" name="图片 12" descr="图片 12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1000" y="29559250"/>
          <a:ext cx="1956062" cy="10541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23</xdr:row>
      <xdr:rowOff>69850</xdr:rowOff>
    </xdr:from>
    <xdr:to>
      <xdr:col>2</xdr:col>
      <xdr:colOff>1751759</xdr:colOff>
      <xdr:row>23</xdr:row>
      <xdr:rowOff>1162050</xdr:rowOff>
    </xdr:to>
    <xdr:pic>
      <xdr:nvPicPr>
        <xdr:cNvPr id="53" name="图片 13" descr="图片 13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27200" y="30753050"/>
          <a:ext cx="1624760" cy="1092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38100</xdr:colOff>
      <xdr:row>24</xdr:row>
      <xdr:rowOff>158750</xdr:rowOff>
    </xdr:from>
    <xdr:to>
      <xdr:col>2</xdr:col>
      <xdr:colOff>2035066</xdr:colOff>
      <xdr:row>24</xdr:row>
      <xdr:rowOff>1123950</xdr:rowOff>
    </xdr:to>
    <xdr:pic>
      <xdr:nvPicPr>
        <xdr:cNvPr id="54" name="图片 14" descr="图片 1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38300" y="32086550"/>
          <a:ext cx="1996967" cy="965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177800</xdr:colOff>
      <xdr:row>25</xdr:row>
      <xdr:rowOff>82550</xdr:rowOff>
    </xdr:from>
    <xdr:to>
      <xdr:col>2</xdr:col>
      <xdr:colOff>1917700</xdr:colOff>
      <xdr:row>25</xdr:row>
      <xdr:rowOff>1174821</xdr:rowOff>
    </xdr:to>
    <xdr:pic>
      <xdr:nvPicPr>
        <xdr:cNvPr id="55" name="图片 15" descr="图片 1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78000" y="33254950"/>
          <a:ext cx="1739900" cy="10922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28</xdr:row>
      <xdr:rowOff>120650</xdr:rowOff>
    </xdr:from>
    <xdr:to>
      <xdr:col>2</xdr:col>
      <xdr:colOff>2116667</xdr:colOff>
      <xdr:row>28</xdr:row>
      <xdr:rowOff>1193093</xdr:rowOff>
    </xdr:to>
    <xdr:pic>
      <xdr:nvPicPr>
        <xdr:cNvPr id="56" name="图片 16" descr="图片 16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51000" y="36760150"/>
          <a:ext cx="2065867" cy="10724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29</xdr:row>
      <xdr:rowOff>95250</xdr:rowOff>
    </xdr:from>
    <xdr:to>
      <xdr:col>2</xdr:col>
      <xdr:colOff>1790700</xdr:colOff>
      <xdr:row>29</xdr:row>
      <xdr:rowOff>1140882</xdr:rowOff>
    </xdr:to>
    <xdr:pic>
      <xdr:nvPicPr>
        <xdr:cNvPr id="57" name="图片 17" descr="图片 1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39900" y="37979350"/>
          <a:ext cx="1651000" cy="10456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30</xdr:row>
      <xdr:rowOff>158750</xdr:rowOff>
    </xdr:from>
    <xdr:to>
      <xdr:col>2</xdr:col>
      <xdr:colOff>1701800</xdr:colOff>
      <xdr:row>30</xdr:row>
      <xdr:rowOff>1113364</xdr:rowOff>
    </xdr:to>
    <xdr:pic>
      <xdr:nvPicPr>
        <xdr:cNvPr id="58" name="图片 18" descr="图片 18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39900" y="39287450"/>
          <a:ext cx="1562100" cy="9546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33</xdr:row>
      <xdr:rowOff>120650</xdr:rowOff>
    </xdr:from>
    <xdr:to>
      <xdr:col>2</xdr:col>
      <xdr:colOff>2099733</xdr:colOff>
      <xdr:row>33</xdr:row>
      <xdr:rowOff>1200150</xdr:rowOff>
    </xdr:to>
    <xdr:pic>
      <xdr:nvPicPr>
        <xdr:cNvPr id="59" name="图片 19" descr="图片 19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663700" y="42411650"/>
          <a:ext cx="2036234" cy="1079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63500</xdr:colOff>
      <xdr:row>34</xdr:row>
      <xdr:rowOff>69850</xdr:rowOff>
    </xdr:from>
    <xdr:to>
      <xdr:col>2</xdr:col>
      <xdr:colOff>1998177</xdr:colOff>
      <xdr:row>34</xdr:row>
      <xdr:rowOff>1184541</xdr:rowOff>
    </xdr:to>
    <xdr:pic>
      <xdr:nvPicPr>
        <xdr:cNvPr id="60" name="图片 20" descr="图片 20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63700" y="43605450"/>
          <a:ext cx="1934678" cy="11146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50800</xdr:colOff>
      <xdr:row>35</xdr:row>
      <xdr:rowOff>82550</xdr:rowOff>
    </xdr:from>
    <xdr:to>
      <xdr:col>2</xdr:col>
      <xdr:colOff>1978904</xdr:colOff>
      <xdr:row>35</xdr:row>
      <xdr:rowOff>1108037</xdr:rowOff>
    </xdr:to>
    <xdr:pic>
      <xdr:nvPicPr>
        <xdr:cNvPr id="61" name="图片 21" descr="图片 21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51000" y="44862750"/>
          <a:ext cx="1928105" cy="10254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76505</xdr:colOff>
      <xdr:row>39</xdr:row>
      <xdr:rowOff>212148</xdr:rowOff>
    </xdr:from>
    <xdr:to>
      <xdr:col>2</xdr:col>
      <xdr:colOff>1988915</xdr:colOff>
      <xdr:row>39</xdr:row>
      <xdr:rowOff>1123336</xdr:rowOff>
    </xdr:to>
    <xdr:pic>
      <xdr:nvPicPr>
        <xdr:cNvPr id="62" name="图片 22" descr="图片 22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676705" y="49970748"/>
          <a:ext cx="1912411" cy="9111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91807</xdr:colOff>
      <xdr:row>40</xdr:row>
      <xdr:rowOff>67251</xdr:rowOff>
    </xdr:from>
    <xdr:to>
      <xdr:col>2</xdr:col>
      <xdr:colOff>1943254</xdr:colOff>
      <xdr:row>40</xdr:row>
      <xdr:rowOff>1383456</xdr:rowOff>
    </xdr:to>
    <xdr:pic>
      <xdr:nvPicPr>
        <xdr:cNvPr id="63" name="图片 23" descr="图片 23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92007" y="51070451"/>
          <a:ext cx="1851448" cy="13162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1904999</xdr:colOff>
      <xdr:row>26</xdr:row>
      <xdr:rowOff>433917</xdr:rowOff>
    </xdr:from>
    <xdr:to>
      <xdr:col>2</xdr:col>
      <xdr:colOff>2857499</xdr:colOff>
      <xdr:row>26</xdr:row>
      <xdr:rowOff>1005417</xdr:rowOff>
    </xdr:to>
    <xdr:pic>
      <xdr:nvPicPr>
        <xdr:cNvPr id="64" name="图片 47" descr="图片 47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505199" y="34850917"/>
          <a:ext cx="952501" cy="571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1917700</xdr:colOff>
      <xdr:row>27</xdr:row>
      <xdr:rowOff>472017</xdr:rowOff>
    </xdr:from>
    <xdr:to>
      <xdr:col>2</xdr:col>
      <xdr:colOff>2679700</xdr:colOff>
      <xdr:row>27</xdr:row>
      <xdr:rowOff>916517</xdr:rowOff>
    </xdr:to>
    <xdr:pic>
      <xdr:nvPicPr>
        <xdr:cNvPr id="65" name="图片 49" descr="图片 49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517900" y="36032017"/>
          <a:ext cx="762000" cy="444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1854200</xdr:colOff>
      <xdr:row>31</xdr:row>
      <xdr:rowOff>311150</xdr:rowOff>
    </xdr:from>
    <xdr:to>
      <xdr:col>2</xdr:col>
      <xdr:colOff>2698154</xdr:colOff>
      <xdr:row>31</xdr:row>
      <xdr:rowOff>750006</xdr:rowOff>
    </xdr:to>
    <xdr:pic>
      <xdr:nvPicPr>
        <xdr:cNvPr id="66" name="图片 51" descr="图片 51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454400" y="40684450"/>
          <a:ext cx="843954" cy="4388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1917700</xdr:colOff>
      <xdr:row>32</xdr:row>
      <xdr:rowOff>298450</xdr:rowOff>
    </xdr:from>
    <xdr:to>
      <xdr:col>2</xdr:col>
      <xdr:colOff>2680041</xdr:colOff>
      <xdr:row>32</xdr:row>
      <xdr:rowOff>715196</xdr:rowOff>
    </xdr:to>
    <xdr:pic>
      <xdr:nvPicPr>
        <xdr:cNvPr id="67" name="图片 53" descr="图片 53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517900" y="41598850"/>
          <a:ext cx="762342" cy="4167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139700</xdr:colOff>
      <xdr:row>9</xdr:row>
      <xdr:rowOff>133350</xdr:rowOff>
    </xdr:from>
    <xdr:to>
      <xdr:col>2</xdr:col>
      <xdr:colOff>3009900</xdr:colOff>
      <xdr:row>9</xdr:row>
      <xdr:rowOff>1625854</xdr:rowOff>
    </xdr:to>
    <xdr:pic>
      <xdr:nvPicPr>
        <xdr:cNvPr id="68" name="图片 26" descr="图片 26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39900" y="11880850"/>
          <a:ext cx="2870200" cy="14925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114300</xdr:colOff>
      <xdr:row>10</xdr:row>
      <xdr:rowOff>158750</xdr:rowOff>
    </xdr:from>
    <xdr:to>
      <xdr:col>2</xdr:col>
      <xdr:colOff>3080865</xdr:colOff>
      <xdr:row>10</xdr:row>
      <xdr:rowOff>1454150</xdr:rowOff>
    </xdr:to>
    <xdr:pic>
      <xdr:nvPicPr>
        <xdr:cNvPr id="69" name="图片 27" descr="图片 27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714500" y="13633450"/>
          <a:ext cx="2966566" cy="12954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11</xdr:row>
      <xdr:rowOff>222250</xdr:rowOff>
    </xdr:from>
    <xdr:to>
      <xdr:col>2</xdr:col>
      <xdr:colOff>3124410</xdr:colOff>
      <xdr:row>11</xdr:row>
      <xdr:rowOff>1441450</xdr:rowOff>
    </xdr:to>
    <xdr:pic>
      <xdr:nvPicPr>
        <xdr:cNvPr id="70" name="图片 28" descr="图片 28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01800" y="15424150"/>
          <a:ext cx="3022811" cy="1219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101599</xdr:colOff>
      <xdr:row>2</xdr:row>
      <xdr:rowOff>118110</xdr:rowOff>
    </xdr:from>
    <xdr:to>
      <xdr:col>2</xdr:col>
      <xdr:colOff>3479236</xdr:colOff>
      <xdr:row>2</xdr:row>
      <xdr:rowOff>751416</xdr:rowOff>
    </xdr:to>
    <xdr:pic>
      <xdr:nvPicPr>
        <xdr:cNvPr id="71" name="图片 33" descr="图片 33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1701799" y="1070610"/>
          <a:ext cx="3377638" cy="6333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97157</xdr:colOff>
      <xdr:row>3</xdr:row>
      <xdr:rowOff>68808</xdr:rowOff>
    </xdr:from>
    <xdr:to>
      <xdr:col>2</xdr:col>
      <xdr:colOff>2857250</xdr:colOff>
      <xdr:row>3</xdr:row>
      <xdr:rowOff>1075092</xdr:rowOff>
    </xdr:to>
    <xdr:pic>
      <xdr:nvPicPr>
        <xdr:cNvPr id="72" name="图片 34" descr="图片 34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97357" y="2138908"/>
          <a:ext cx="2760094" cy="10062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138795</xdr:colOff>
      <xdr:row>4</xdr:row>
      <xdr:rowOff>110447</xdr:rowOff>
    </xdr:from>
    <xdr:to>
      <xdr:col>2</xdr:col>
      <xdr:colOff>2924847</xdr:colOff>
      <xdr:row>4</xdr:row>
      <xdr:rowOff>1068151</xdr:rowOff>
    </xdr:to>
    <xdr:pic>
      <xdr:nvPicPr>
        <xdr:cNvPr id="73" name="图片 35" descr="图片 35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38995" y="3399747"/>
          <a:ext cx="2786053" cy="9577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138795</xdr:colOff>
      <xdr:row>5</xdr:row>
      <xdr:rowOff>117387</xdr:rowOff>
    </xdr:from>
    <xdr:to>
      <xdr:col>2</xdr:col>
      <xdr:colOff>2845354</xdr:colOff>
      <xdr:row>5</xdr:row>
      <xdr:rowOff>1245120</xdr:rowOff>
    </xdr:to>
    <xdr:pic>
      <xdr:nvPicPr>
        <xdr:cNvPr id="74" name="图片 36" descr="图片 36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38995" y="4994187"/>
          <a:ext cx="2706560" cy="11277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153011</xdr:colOff>
      <xdr:row>6</xdr:row>
      <xdr:rowOff>144061</xdr:rowOff>
    </xdr:from>
    <xdr:to>
      <xdr:col>2</xdr:col>
      <xdr:colOff>2783393</xdr:colOff>
      <xdr:row>6</xdr:row>
      <xdr:rowOff>1322254</xdr:rowOff>
    </xdr:to>
    <xdr:pic>
      <xdr:nvPicPr>
        <xdr:cNvPr id="75" name="图片 37" descr="图片 37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753211" y="6608361"/>
          <a:ext cx="2630382" cy="11781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61203</xdr:colOff>
      <xdr:row>7</xdr:row>
      <xdr:rowOff>113458</xdr:rowOff>
    </xdr:from>
    <xdr:to>
      <xdr:col>2</xdr:col>
      <xdr:colOff>2846024</xdr:colOff>
      <xdr:row>7</xdr:row>
      <xdr:rowOff>780656</xdr:rowOff>
    </xdr:to>
    <xdr:pic>
      <xdr:nvPicPr>
        <xdr:cNvPr id="76" name="图片 75" descr="图片 75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661403" y="8495458"/>
          <a:ext cx="2784821" cy="6671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183612</xdr:colOff>
      <xdr:row>8</xdr:row>
      <xdr:rowOff>144060</xdr:rowOff>
    </xdr:from>
    <xdr:to>
      <xdr:col>2</xdr:col>
      <xdr:colOff>2769517</xdr:colOff>
      <xdr:row>8</xdr:row>
      <xdr:rowOff>1194583</xdr:rowOff>
    </xdr:to>
    <xdr:pic>
      <xdr:nvPicPr>
        <xdr:cNvPr id="77" name="图片 76" descr="图片 7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783812" y="10202460"/>
          <a:ext cx="2585905" cy="10505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160866</xdr:colOff>
      <xdr:row>26</xdr:row>
      <xdr:rowOff>175682</xdr:rowOff>
    </xdr:from>
    <xdr:to>
      <xdr:col>2</xdr:col>
      <xdr:colOff>1692409</xdr:colOff>
      <xdr:row>26</xdr:row>
      <xdr:rowOff>905284</xdr:rowOff>
    </xdr:to>
    <xdr:pic>
      <xdr:nvPicPr>
        <xdr:cNvPr id="78" name="图片 77" descr="图片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61066" y="34592682"/>
          <a:ext cx="1531544" cy="7296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262466</xdr:colOff>
      <xdr:row>27</xdr:row>
      <xdr:rowOff>124882</xdr:rowOff>
    </xdr:from>
    <xdr:to>
      <xdr:col>2</xdr:col>
      <xdr:colOff>1515403</xdr:colOff>
      <xdr:row>27</xdr:row>
      <xdr:rowOff>699144</xdr:rowOff>
    </xdr:to>
    <xdr:pic>
      <xdr:nvPicPr>
        <xdr:cNvPr id="79" name="图片 107" descr="图片 107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62666" y="35684882"/>
          <a:ext cx="1252938" cy="57426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143933</xdr:colOff>
      <xdr:row>31</xdr:row>
      <xdr:rowOff>107950</xdr:rowOff>
    </xdr:from>
    <xdr:to>
      <xdr:col>2</xdr:col>
      <xdr:colOff>1524368</xdr:colOff>
      <xdr:row>31</xdr:row>
      <xdr:rowOff>826926</xdr:rowOff>
    </xdr:to>
    <xdr:pic>
      <xdr:nvPicPr>
        <xdr:cNvPr id="80" name="图片 108" descr="图片 108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44133" y="40481250"/>
          <a:ext cx="1380436" cy="718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304800</xdr:colOff>
      <xdr:row>32</xdr:row>
      <xdr:rowOff>141817</xdr:rowOff>
    </xdr:from>
    <xdr:to>
      <xdr:col>2</xdr:col>
      <xdr:colOff>1409146</xdr:colOff>
      <xdr:row>32</xdr:row>
      <xdr:rowOff>740004</xdr:rowOff>
    </xdr:to>
    <xdr:pic>
      <xdr:nvPicPr>
        <xdr:cNvPr id="81" name="图片 109" descr="图片 109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905000" y="41442217"/>
          <a:ext cx="1104347" cy="5981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1964266</xdr:colOff>
      <xdr:row>36</xdr:row>
      <xdr:rowOff>345017</xdr:rowOff>
    </xdr:from>
    <xdr:to>
      <xdr:col>2</xdr:col>
      <xdr:colOff>2916766</xdr:colOff>
      <xdr:row>36</xdr:row>
      <xdr:rowOff>941917</xdr:rowOff>
    </xdr:to>
    <xdr:pic>
      <xdr:nvPicPr>
        <xdr:cNvPr id="82" name="图片 110" descr="图片 110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564466" y="46369817"/>
          <a:ext cx="952501" cy="596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1998133</xdr:colOff>
      <xdr:row>37</xdr:row>
      <xdr:rowOff>429682</xdr:rowOff>
    </xdr:from>
    <xdr:to>
      <xdr:col>2</xdr:col>
      <xdr:colOff>2838081</xdr:colOff>
      <xdr:row>37</xdr:row>
      <xdr:rowOff>900053</xdr:rowOff>
    </xdr:to>
    <xdr:pic>
      <xdr:nvPicPr>
        <xdr:cNvPr id="83" name="图片 111" descr="图片 111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598333" y="47699082"/>
          <a:ext cx="839949" cy="4703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1981200</xdr:colOff>
      <xdr:row>38</xdr:row>
      <xdr:rowOff>497417</xdr:rowOff>
    </xdr:from>
    <xdr:to>
      <xdr:col>2</xdr:col>
      <xdr:colOff>2764970</xdr:colOff>
      <xdr:row>38</xdr:row>
      <xdr:rowOff>936327</xdr:rowOff>
    </xdr:to>
    <xdr:pic>
      <xdr:nvPicPr>
        <xdr:cNvPr id="84" name="图片 112" descr="图片 112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581400" y="49011417"/>
          <a:ext cx="783771" cy="4389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109497</xdr:colOff>
      <xdr:row>36</xdr:row>
      <xdr:rowOff>212790</xdr:rowOff>
    </xdr:from>
    <xdr:to>
      <xdr:col>2</xdr:col>
      <xdr:colOff>1854899</xdr:colOff>
      <xdr:row>36</xdr:row>
      <xdr:rowOff>1012766</xdr:rowOff>
    </xdr:to>
    <xdr:pic>
      <xdr:nvPicPr>
        <xdr:cNvPr id="85" name="图片 113" descr="图片 113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709696" y="46237590"/>
          <a:ext cx="1745404" cy="799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272143</xdr:colOff>
      <xdr:row>37</xdr:row>
      <xdr:rowOff>263373</xdr:rowOff>
    </xdr:from>
    <xdr:to>
      <xdr:col>2</xdr:col>
      <xdr:colOff>1678215</xdr:colOff>
      <xdr:row>37</xdr:row>
      <xdr:rowOff>966409</xdr:rowOff>
    </xdr:to>
    <xdr:pic>
      <xdr:nvPicPr>
        <xdr:cNvPr id="86" name="图片 114" descr="图片 114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72343" y="47532773"/>
          <a:ext cx="1406073" cy="7030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257023</xdr:colOff>
      <xdr:row>38</xdr:row>
      <xdr:rowOff>354086</xdr:rowOff>
    </xdr:from>
    <xdr:to>
      <xdr:col>2</xdr:col>
      <xdr:colOff>1527024</xdr:colOff>
      <xdr:row>38</xdr:row>
      <xdr:rowOff>989086</xdr:rowOff>
    </xdr:to>
    <xdr:pic>
      <xdr:nvPicPr>
        <xdr:cNvPr id="87" name="图片 115" descr="图片 115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857223" y="48868086"/>
          <a:ext cx="1270002" cy="635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127000</xdr:colOff>
      <xdr:row>41</xdr:row>
      <xdr:rowOff>53615</xdr:rowOff>
    </xdr:from>
    <xdr:to>
      <xdr:col>2</xdr:col>
      <xdr:colOff>2359479</xdr:colOff>
      <xdr:row>42</xdr:row>
      <xdr:rowOff>108402</xdr:rowOff>
    </xdr:to>
    <xdr:pic>
      <xdr:nvPicPr>
        <xdr:cNvPr id="88" name="图片 116" descr="图片 116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727200" y="52466515"/>
          <a:ext cx="2232480" cy="9310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146049</xdr:colOff>
      <xdr:row>41</xdr:row>
      <xdr:rowOff>875772</xdr:rowOff>
    </xdr:from>
    <xdr:to>
      <xdr:col>2</xdr:col>
      <xdr:colOff>2216149</xdr:colOff>
      <xdr:row>43</xdr:row>
      <xdr:rowOff>59264</xdr:rowOff>
    </xdr:to>
    <xdr:pic>
      <xdr:nvPicPr>
        <xdr:cNvPr id="89" name="图片 117" descr="图片 117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21115607">
          <a:off x="1746249" y="53288672"/>
          <a:ext cx="2070101" cy="9360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69849</xdr:colOff>
      <xdr:row>43</xdr:row>
      <xdr:rowOff>55035</xdr:rowOff>
    </xdr:from>
    <xdr:to>
      <xdr:col>2</xdr:col>
      <xdr:colOff>2038350</xdr:colOff>
      <xdr:row>43</xdr:row>
      <xdr:rowOff>711200</xdr:rowOff>
    </xdr:to>
    <xdr:pic>
      <xdr:nvPicPr>
        <xdr:cNvPr id="90" name="图片 118" descr="图片 118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670049" y="54220535"/>
          <a:ext cx="1968501" cy="6561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122476</xdr:colOff>
      <xdr:row>43</xdr:row>
      <xdr:rowOff>746255</xdr:rowOff>
    </xdr:from>
    <xdr:to>
      <xdr:col>2</xdr:col>
      <xdr:colOff>2011326</xdr:colOff>
      <xdr:row>45</xdr:row>
      <xdr:rowOff>80298</xdr:rowOff>
    </xdr:to>
    <xdr:pic>
      <xdr:nvPicPr>
        <xdr:cNvPr id="91" name="图片 119" descr="图片 119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20862312">
          <a:off x="1722676" y="54911755"/>
          <a:ext cx="1888851" cy="9088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136327</xdr:colOff>
      <xdr:row>45</xdr:row>
      <xdr:rowOff>56573</xdr:rowOff>
    </xdr:from>
    <xdr:to>
      <xdr:col>2</xdr:col>
      <xdr:colOff>1989904</xdr:colOff>
      <xdr:row>46</xdr:row>
      <xdr:rowOff>35049</xdr:rowOff>
    </xdr:to>
    <xdr:pic>
      <xdr:nvPicPr>
        <xdr:cNvPr id="92" name="图片 120" descr="图片 120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736527" y="55796873"/>
          <a:ext cx="1853578" cy="6896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577570</xdr:colOff>
      <xdr:row>46</xdr:row>
      <xdr:rowOff>38031</xdr:rowOff>
    </xdr:from>
    <xdr:to>
      <xdr:col>2</xdr:col>
      <xdr:colOff>2523582</xdr:colOff>
      <xdr:row>47</xdr:row>
      <xdr:rowOff>71325</xdr:rowOff>
    </xdr:to>
    <xdr:pic>
      <xdr:nvPicPr>
        <xdr:cNvPr id="93" name="图片 121" descr="图片 121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21263524">
          <a:off x="1237969" y="56489531"/>
          <a:ext cx="2885814" cy="74449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121978</xdr:colOff>
      <xdr:row>47</xdr:row>
      <xdr:rowOff>20699</xdr:rowOff>
    </xdr:from>
    <xdr:to>
      <xdr:col>2</xdr:col>
      <xdr:colOff>1863142</xdr:colOff>
      <xdr:row>48</xdr:row>
      <xdr:rowOff>13524</xdr:rowOff>
    </xdr:to>
    <xdr:pic>
      <xdr:nvPicPr>
        <xdr:cNvPr id="94" name="图片 137" descr="图片 137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722178" y="57183399"/>
          <a:ext cx="1741165" cy="6659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150677</xdr:colOff>
      <xdr:row>48</xdr:row>
      <xdr:rowOff>33852</xdr:rowOff>
    </xdr:from>
    <xdr:to>
      <xdr:col>2</xdr:col>
      <xdr:colOff>1793785</xdr:colOff>
      <xdr:row>49</xdr:row>
      <xdr:rowOff>45380</xdr:rowOff>
    </xdr:to>
    <xdr:pic>
      <xdr:nvPicPr>
        <xdr:cNvPr id="95" name="图片 138" descr="图片 138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21399163">
          <a:off x="1750877" y="57869652"/>
          <a:ext cx="1643109" cy="6846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243951</xdr:colOff>
      <xdr:row>49</xdr:row>
      <xdr:rowOff>35762</xdr:rowOff>
    </xdr:from>
    <xdr:to>
      <xdr:col>2</xdr:col>
      <xdr:colOff>1779434</xdr:colOff>
      <xdr:row>50</xdr:row>
      <xdr:rowOff>27229</xdr:rowOff>
    </xdr:to>
    <xdr:pic>
      <xdr:nvPicPr>
        <xdr:cNvPr id="96" name="图片 139" descr="图片 139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H="1">
          <a:off x="1844151" y="58544662"/>
          <a:ext cx="1535484" cy="6010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149027</xdr:colOff>
      <xdr:row>50</xdr:row>
      <xdr:rowOff>17543</xdr:rowOff>
    </xdr:from>
    <xdr:to>
      <xdr:col>2</xdr:col>
      <xdr:colOff>1680704</xdr:colOff>
      <xdr:row>51</xdr:row>
      <xdr:rowOff>7422</xdr:rowOff>
    </xdr:to>
    <xdr:pic>
      <xdr:nvPicPr>
        <xdr:cNvPr id="97" name="图片 140" descr="图片 140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749227" y="59136043"/>
          <a:ext cx="1531678" cy="574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294180</xdr:colOff>
      <xdr:row>51</xdr:row>
      <xdr:rowOff>51792</xdr:rowOff>
    </xdr:from>
    <xdr:to>
      <xdr:col>2</xdr:col>
      <xdr:colOff>1535193</xdr:colOff>
      <xdr:row>52</xdr:row>
      <xdr:rowOff>165205</xdr:rowOff>
    </xdr:to>
    <xdr:pic>
      <xdr:nvPicPr>
        <xdr:cNvPr id="98" name="图片 141" descr="图片 141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894380" y="59754492"/>
          <a:ext cx="1241014" cy="6722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265482</xdr:colOff>
      <xdr:row>52</xdr:row>
      <xdr:rowOff>50936</xdr:rowOff>
    </xdr:from>
    <xdr:to>
      <xdr:col>2</xdr:col>
      <xdr:colOff>1630479</xdr:colOff>
      <xdr:row>53</xdr:row>
      <xdr:rowOff>44090</xdr:rowOff>
    </xdr:to>
    <xdr:pic>
      <xdr:nvPicPr>
        <xdr:cNvPr id="99" name="图片 142" descr="图片 142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flipH="1">
          <a:off x="1865682" y="60312436"/>
          <a:ext cx="1364998" cy="6027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165651</xdr:colOff>
      <xdr:row>53</xdr:row>
      <xdr:rowOff>172001</xdr:rowOff>
    </xdr:from>
    <xdr:to>
      <xdr:col>2</xdr:col>
      <xdr:colOff>1578052</xdr:colOff>
      <xdr:row>53</xdr:row>
      <xdr:rowOff>731080</xdr:rowOff>
    </xdr:to>
    <xdr:pic>
      <xdr:nvPicPr>
        <xdr:cNvPr id="100" name="图片 143" descr="图片 143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765851" y="61043101"/>
          <a:ext cx="1412402" cy="559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158749</xdr:colOff>
      <xdr:row>54</xdr:row>
      <xdr:rowOff>40859</xdr:rowOff>
    </xdr:from>
    <xdr:to>
      <xdr:col>2</xdr:col>
      <xdr:colOff>1704835</xdr:colOff>
      <xdr:row>54</xdr:row>
      <xdr:rowOff>717270</xdr:rowOff>
    </xdr:to>
    <xdr:pic>
      <xdr:nvPicPr>
        <xdr:cNvPr id="101" name="图片 144" descr="图片 144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758949" y="61673959"/>
          <a:ext cx="1546087" cy="6764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175315</xdr:colOff>
      <xdr:row>55</xdr:row>
      <xdr:rowOff>65707</xdr:rowOff>
    </xdr:from>
    <xdr:to>
      <xdr:col>2</xdr:col>
      <xdr:colOff>1755913</xdr:colOff>
      <xdr:row>55</xdr:row>
      <xdr:rowOff>724290</xdr:rowOff>
    </xdr:to>
    <xdr:pic>
      <xdr:nvPicPr>
        <xdr:cNvPr id="102" name="图片 145" descr="图片 145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75515" y="62460807"/>
          <a:ext cx="1580598" cy="6585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1835979</xdr:colOff>
      <xdr:row>53</xdr:row>
      <xdr:rowOff>206511</xdr:rowOff>
    </xdr:from>
    <xdr:to>
      <xdr:col>2</xdr:col>
      <xdr:colOff>2547179</xdr:colOff>
      <xdr:row>53</xdr:row>
      <xdr:rowOff>625611</xdr:rowOff>
    </xdr:to>
    <xdr:pic>
      <xdr:nvPicPr>
        <xdr:cNvPr id="103" name="图片 146" descr="图片 146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436179" y="61077611"/>
          <a:ext cx="7112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1870488</xdr:colOff>
      <xdr:row>54</xdr:row>
      <xdr:rowOff>165100</xdr:rowOff>
    </xdr:from>
    <xdr:to>
      <xdr:col>2</xdr:col>
      <xdr:colOff>2568989</xdr:colOff>
      <xdr:row>54</xdr:row>
      <xdr:rowOff>546100</xdr:rowOff>
    </xdr:to>
    <xdr:pic>
      <xdr:nvPicPr>
        <xdr:cNvPr id="104" name="图片 147" descr="图片 147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470688" y="61798200"/>
          <a:ext cx="698501" cy="381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1918805</xdr:colOff>
      <xdr:row>55</xdr:row>
      <xdr:rowOff>178903</xdr:rowOff>
    </xdr:from>
    <xdr:to>
      <xdr:col>2</xdr:col>
      <xdr:colOff>2642705</xdr:colOff>
      <xdr:row>55</xdr:row>
      <xdr:rowOff>547203</xdr:rowOff>
    </xdr:to>
    <xdr:pic>
      <xdr:nvPicPr>
        <xdr:cNvPr id="105" name="图片 148" descr="图片 148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519004" y="62574003"/>
          <a:ext cx="723901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173591</xdr:colOff>
      <xdr:row>56</xdr:row>
      <xdr:rowOff>47761</xdr:rowOff>
    </xdr:from>
    <xdr:to>
      <xdr:col>2</xdr:col>
      <xdr:colOff>1611314</xdr:colOff>
      <xdr:row>56</xdr:row>
      <xdr:rowOff>650961</xdr:rowOff>
    </xdr:to>
    <xdr:pic>
      <xdr:nvPicPr>
        <xdr:cNvPr id="106" name="图片 149" descr="图片 149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73791" y="63204861"/>
          <a:ext cx="1437724" cy="6032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174624</xdr:colOff>
      <xdr:row>57</xdr:row>
      <xdr:rowOff>46037</xdr:rowOff>
    </xdr:from>
    <xdr:to>
      <xdr:col>2</xdr:col>
      <xdr:colOff>1666875</xdr:colOff>
      <xdr:row>57</xdr:row>
      <xdr:rowOff>729983</xdr:rowOff>
    </xdr:to>
    <xdr:pic>
      <xdr:nvPicPr>
        <xdr:cNvPr id="107" name="图片 150" descr="图片 150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774824" y="63965137"/>
          <a:ext cx="1492251" cy="6839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158750</xdr:colOff>
      <xdr:row>58</xdr:row>
      <xdr:rowOff>61912</xdr:rowOff>
    </xdr:from>
    <xdr:to>
      <xdr:col>2</xdr:col>
      <xdr:colOff>1833563</xdr:colOff>
      <xdr:row>59</xdr:row>
      <xdr:rowOff>70327</xdr:rowOff>
    </xdr:to>
    <xdr:pic>
      <xdr:nvPicPr>
        <xdr:cNvPr id="108" name="图片 151" descr="图片 151"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758950" y="64743012"/>
          <a:ext cx="1674814" cy="7704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1897063</xdr:colOff>
      <xdr:row>56</xdr:row>
      <xdr:rowOff>149225</xdr:rowOff>
    </xdr:from>
    <xdr:to>
      <xdr:col>2</xdr:col>
      <xdr:colOff>2620963</xdr:colOff>
      <xdr:row>56</xdr:row>
      <xdr:rowOff>538162</xdr:rowOff>
    </xdr:to>
    <xdr:pic>
      <xdr:nvPicPr>
        <xdr:cNvPr id="109" name="图片 152" descr="图片 152">
          <a:extLst>
            <a:ext uri="{FF2B5EF4-FFF2-40B4-BE49-F238E27FC236}">
              <a16:creationId xmlns:a16="http://schemas.microsoft.com/office/drawing/2014/main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497263" y="63306325"/>
          <a:ext cx="723901" cy="3889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1936750</xdr:colOff>
      <xdr:row>57</xdr:row>
      <xdr:rowOff>236537</xdr:rowOff>
    </xdr:from>
    <xdr:to>
      <xdr:col>2</xdr:col>
      <xdr:colOff>2736850</xdr:colOff>
      <xdr:row>57</xdr:row>
      <xdr:rowOff>604837</xdr:rowOff>
    </xdr:to>
    <xdr:pic>
      <xdr:nvPicPr>
        <xdr:cNvPr id="110" name="图片 153" descr="图片 153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536950" y="64155637"/>
          <a:ext cx="800100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1920875</xdr:colOff>
      <xdr:row>58</xdr:row>
      <xdr:rowOff>284162</xdr:rowOff>
    </xdr:from>
    <xdr:to>
      <xdr:col>2</xdr:col>
      <xdr:colOff>2708275</xdr:colOff>
      <xdr:row>58</xdr:row>
      <xdr:rowOff>665162</xdr:rowOff>
    </xdr:to>
    <xdr:pic>
      <xdr:nvPicPr>
        <xdr:cNvPr id="111" name="图片 154" descr="图片 154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521075" y="64965262"/>
          <a:ext cx="787400" cy="381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238125</xdr:colOff>
      <xdr:row>59</xdr:row>
      <xdr:rowOff>77787</xdr:rowOff>
    </xdr:from>
    <xdr:to>
      <xdr:col>2</xdr:col>
      <xdr:colOff>1381125</xdr:colOff>
      <xdr:row>60</xdr:row>
      <xdr:rowOff>61912</xdr:rowOff>
    </xdr:to>
    <xdr:pic>
      <xdr:nvPicPr>
        <xdr:cNvPr id="112" name="图片 155" descr="图片 155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838325" y="65520887"/>
          <a:ext cx="1143000" cy="7461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230186</xdr:colOff>
      <xdr:row>60</xdr:row>
      <xdr:rowOff>125412</xdr:rowOff>
    </xdr:from>
    <xdr:to>
      <xdr:col>2</xdr:col>
      <xdr:colOff>1349374</xdr:colOff>
      <xdr:row>61</xdr:row>
      <xdr:rowOff>25697</xdr:rowOff>
    </xdr:to>
    <xdr:pic>
      <xdr:nvPicPr>
        <xdr:cNvPr id="113" name="图片 156" descr="图片 156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830386" y="66330512"/>
          <a:ext cx="1119189" cy="6622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277813</xdr:colOff>
      <xdr:row>61</xdr:row>
      <xdr:rowOff>150117</xdr:rowOff>
    </xdr:from>
    <xdr:to>
      <xdr:col>2</xdr:col>
      <xdr:colOff>1302992</xdr:colOff>
      <xdr:row>61</xdr:row>
      <xdr:rowOff>641350</xdr:rowOff>
    </xdr:to>
    <xdr:pic>
      <xdr:nvPicPr>
        <xdr:cNvPr id="114" name="图片 157" descr="图片 157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878013" y="67117217"/>
          <a:ext cx="1025179" cy="4912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1968500</xdr:colOff>
      <xdr:row>59</xdr:row>
      <xdr:rowOff>125412</xdr:rowOff>
    </xdr:from>
    <xdr:to>
      <xdr:col>2</xdr:col>
      <xdr:colOff>2781300</xdr:colOff>
      <xdr:row>59</xdr:row>
      <xdr:rowOff>608012</xdr:rowOff>
    </xdr:to>
    <xdr:pic>
      <xdr:nvPicPr>
        <xdr:cNvPr id="115" name="图片 158" descr="图片 158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568700" y="65568512"/>
          <a:ext cx="812800" cy="482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1928814</xdr:colOff>
      <xdr:row>60</xdr:row>
      <xdr:rowOff>173037</xdr:rowOff>
    </xdr:from>
    <xdr:to>
      <xdr:col>2</xdr:col>
      <xdr:colOff>2779714</xdr:colOff>
      <xdr:row>60</xdr:row>
      <xdr:rowOff>566737</xdr:rowOff>
    </xdr:to>
    <xdr:pic>
      <xdr:nvPicPr>
        <xdr:cNvPr id="116" name="图片 159" descr="图片 159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529014" y="66378137"/>
          <a:ext cx="850901" cy="393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2063750</xdr:colOff>
      <xdr:row>64</xdr:row>
      <xdr:rowOff>61912</xdr:rowOff>
    </xdr:from>
    <xdr:to>
      <xdr:col>2</xdr:col>
      <xdr:colOff>2736850</xdr:colOff>
      <xdr:row>64</xdr:row>
      <xdr:rowOff>430212</xdr:rowOff>
    </xdr:to>
    <xdr:pic>
      <xdr:nvPicPr>
        <xdr:cNvPr id="117" name="图片 160" descr="图片 160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663950" y="69315012"/>
          <a:ext cx="673100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1992313</xdr:colOff>
      <xdr:row>63</xdr:row>
      <xdr:rowOff>149225</xdr:rowOff>
    </xdr:from>
    <xdr:to>
      <xdr:col>2</xdr:col>
      <xdr:colOff>2767013</xdr:colOff>
      <xdr:row>63</xdr:row>
      <xdr:rowOff>530225</xdr:rowOff>
    </xdr:to>
    <xdr:pic>
      <xdr:nvPicPr>
        <xdr:cNvPr id="118" name="图片 161" descr="图片 161">
          <a:extLst>
            <a:ext uri="{FF2B5EF4-FFF2-40B4-BE49-F238E27FC236}">
              <a16:creationId xmlns:a16="http://schemas.microsoft.com/office/drawing/2014/main" id="{00000000-0008-0000-03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592513" y="68640325"/>
          <a:ext cx="774701" cy="381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1984375</xdr:colOff>
      <xdr:row>62</xdr:row>
      <xdr:rowOff>141287</xdr:rowOff>
    </xdr:from>
    <xdr:to>
      <xdr:col>2</xdr:col>
      <xdr:colOff>2784475</xdr:colOff>
      <xdr:row>62</xdr:row>
      <xdr:rowOff>547687</xdr:rowOff>
    </xdr:to>
    <xdr:pic>
      <xdr:nvPicPr>
        <xdr:cNvPr id="119" name="图片 162" descr="图片 162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584575" y="67870387"/>
          <a:ext cx="800100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1920875</xdr:colOff>
      <xdr:row>61</xdr:row>
      <xdr:rowOff>157162</xdr:rowOff>
    </xdr:from>
    <xdr:to>
      <xdr:col>2</xdr:col>
      <xdr:colOff>2682875</xdr:colOff>
      <xdr:row>61</xdr:row>
      <xdr:rowOff>538162</xdr:rowOff>
    </xdr:to>
    <xdr:pic>
      <xdr:nvPicPr>
        <xdr:cNvPr id="120" name="图片 163" descr="图片 163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521075" y="67124262"/>
          <a:ext cx="762000" cy="381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261938</xdr:colOff>
      <xdr:row>62</xdr:row>
      <xdr:rowOff>46037</xdr:rowOff>
    </xdr:from>
    <xdr:to>
      <xdr:col>2</xdr:col>
      <xdr:colOff>1460500</xdr:colOff>
      <xdr:row>62</xdr:row>
      <xdr:rowOff>695256</xdr:rowOff>
    </xdr:to>
    <xdr:pic>
      <xdr:nvPicPr>
        <xdr:cNvPr id="121" name="图片 164" descr="图片 164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862138" y="67775137"/>
          <a:ext cx="1198562" cy="6492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317500</xdr:colOff>
      <xdr:row>63</xdr:row>
      <xdr:rowOff>46037</xdr:rowOff>
    </xdr:from>
    <xdr:to>
      <xdr:col>2</xdr:col>
      <xdr:colOff>1333499</xdr:colOff>
      <xdr:row>63</xdr:row>
      <xdr:rowOff>638702</xdr:rowOff>
    </xdr:to>
    <xdr:pic>
      <xdr:nvPicPr>
        <xdr:cNvPr id="122" name="图片 165" descr="图片 165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917700" y="68537137"/>
          <a:ext cx="1016000" cy="5926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293685</xdr:colOff>
      <xdr:row>64</xdr:row>
      <xdr:rowOff>93662</xdr:rowOff>
    </xdr:from>
    <xdr:to>
      <xdr:col>2</xdr:col>
      <xdr:colOff>1269999</xdr:colOff>
      <xdr:row>64</xdr:row>
      <xdr:rowOff>561478</xdr:rowOff>
    </xdr:to>
    <xdr:pic>
      <xdr:nvPicPr>
        <xdr:cNvPr id="123" name="图片 166" descr="图片 166">
          <a:extLst>
            <a:ext uri="{FF2B5EF4-FFF2-40B4-BE49-F238E27FC236}">
              <a16:creationId xmlns:a16="http://schemas.microsoft.com/office/drawing/2014/main" id="{00000000-0008-0000-03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893885" y="69346762"/>
          <a:ext cx="976315" cy="4678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150811</xdr:colOff>
      <xdr:row>65</xdr:row>
      <xdr:rowOff>117475</xdr:rowOff>
    </xdr:from>
    <xdr:to>
      <xdr:col>2</xdr:col>
      <xdr:colOff>2000249</xdr:colOff>
      <xdr:row>66</xdr:row>
      <xdr:rowOff>196360</xdr:rowOff>
    </xdr:to>
    <xdr:pic>
      <xdr:nvPicPr>
        <xdr:cNvPr id="124" name="图片 167" descr="图片 167">
          <a:extLst>
            <a:ext uri="{FF2B5EF4-FFF2-40B4-BE49-F238E27FC236}">
              <a16:creationId xmlns:a16="http://schemas.microsoft.com/office/drawing/2014/main" id="{00000000-0008-0000-03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751011" y="70132575"/>
          <a:ext cx="1849439" cy="8535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150811</xdr:colOff>
      <xdr:row>66</xdr:row>
      <xdr:rowOff>22225</xdr:rowOff>
    </xdr:from>
    <xdr:to>
      <xdr:col>2</xdr:col>
      <xdr:colOff>2000250</xdr:colOff>
      <xdr:row>67</xdr:row>
      <xdr:rowOff>101110</xdr:rowOff>
    </xdr:to>
    <xdr:pic>
      <xdr:nvPicPr>
        <xdr:cNvPr id="125" name="图片 168" descr="图片 168">
          <a:extLst>
            <a:ext uri="{FF2B5EF4-FFF2-40B4-BE49-F238E27FC236}">
              <a16:creationId xmlns:a16="http://schemas.microsoft.com/office/drawing/2014/main" id="{00000000-0008-0000-03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751011" y="70812025"/>
          <a:ext cx="1849439" cy="8535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150811</xdr:colOff>
      <xdr:row>67</xdr:row>
      <xdr:rowOff>77787</xdr:rowOff>
    </xdr:from>
    <xdr:to>
      <xdr:col>2</xdr:col>
      <xdr:colOff>2008191</xdr:colOff>
      <xdr:row>68</xdr:row>
      <xdr:rowOff>88900</xdr:rowOff>
    </xdr:to>
    <xdr:pic>
      <xdr:nvPicPr>
        <xdr:cNvPr id="126" name="图片 169" descr="图片 169">
          <a:extLst>
            <a:ext uri="{FF2B5EF4-FFF2-40B4-BE49-F238E27FC236}">
              <a16:creationId xmlns:a16="http://schemas.microsoft.com/office/drawing/2014/main" id="{00000000-0008-0000-03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751011" y="71642287"/>
          <a:ext cx="1857380" cy="7858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2222500</xdr:colOff>
      <xdr:row>65</xdr:row>
      <xdr:rowOff>466725</xdr:rowOff>
    </xdr:from>
    <xdr:to>
      <xdr:col>2</xdr:col>
      <xdr:colOff>2895600</xdr:colOff>
      <xdr:row>66</xdr:row>
      <xdr:rowOff>85725</xdr:rowOff>
    </xdr:to>
    <xdr:pic>
      <xdr:nvPicPr>
        <xdr:cNvPr id="127" name="图片 170" descr="图片 170">
          <a:extLst>
            <a:ext uri="{FF2B5EF4-FFF2-40B4-BE49-F238E27FC236}">
              <a16:creationId xmlns:a16="http://schemas.microsoft.com/office/drawing/2014/main" id="{00000000-0008-0000-03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822700" y="70481825"/>
          <a:ext cx="673100" cy="3937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2227060</xdr:colOff>
      <xdr:row>66</xdr:row>
      <xdr:rowOff>265075</xdr:rowOff>
    </xdr:from>
    <xdr:to>
      <xdr:col>2</xdr:col>
      <xdr:colOff>2863411</xdr:colOff>
      <xdr:row>66</xdr:row>
      <xdr:rowOff>671475</xdr:rowOff>
    </xdr:to>
    <xdr:pic>
      <xdr:nvPicPr>
        <xdr:cNvPr id="128" name="图片 171" descr="图片 171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827260" y="71054875"/>
          <a:ext cx="636352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2231113</xdr:colOff>
      <xdr:row>67</xdr:row>
      <xdr:rowOff>205463</xdr:rowOff>
    </xdr:from>
    <xdr:to>
      <xdr:col>2</xdr:col>
      <xdr:colOff>2853413</xdr:colOff>
      <xdr:row>67</xdr:row>
      <xdr:rowOff>624563</xdr:rowOff>
    </xdr:to>
    <xdr:pic>
      <xdr:nvPicPr>
        <xdr:cNvPr id="129" name="图片 172" descr="图片 172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831313" y="71769963"/>
          <a:ext cx="6223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2203416</xdr:colOff>
      <xdr:row>68</xdr:row>
      <xdr:rowOff>186549</xdr:rowOff>
    </xdr:from>
    <xdr:to>
      <xdr:col>2</xdr:col>
      <xdr:colOff>2851116</xdr:colOff>
      <xdr:row>68</xdr:row>
      <xdr:rowOff>605649</xdr:rowOff>
    </xdr:to>
    <xdr:pic>
      <xdr:nvPicPr>
        <xdr:cNvPr id="130" name="图片 173" descr="图片 173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803615" y="72525749"/>
          <a:ext cx="6477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2196998</xdr:colOff>
      <xdr:row>69</xdr:row>
      <xdr:rowOff>127775</xdr:rowOff>
    </xdr:from>
    <xdr:to>
      <xdr:col>2</xdr:col>
      <xdr:colOff>2844698</xdr:colOff>
      <xdr:row>69</xdr:row>
      <xdr:rowOff>559575</xdr:rowOff>
    </xdr:to>
    <xdr:pic>
      <xdr:nvPicPr>
        <xdr:cNvPr id="131" name="图片 174" descr="图片 174">
          <a:extLst>
            <a:ext uri="{FF2B5EF4-FFF2-40B4-BE49-F238E27FC236}">
              <a16:creationId xmlns:a16="http://schemas.microsoft.com/office/drawing/2014/main" id="{00000000-0008-0000-03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797198" y="73241675"/>
          <a:ext cx="647701" cy="431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2176395</xdr:colOff>
      <xdr:row>70</xdr:row>
      <xdr:rowOff>86568</xdr:rowOff>
    </xdr:from>
    <xdr:to>
      <xdr:col>2</xdr:col>
      <xdr:colOff>2824095</xdr:colOff>
      <xdr:row>70</xdr:row>
      <xdr:rowOff>492968</xdr:rowOff>
    </xdr:to>
    <xdr:pic>
      <xdr:nvPicPr>
        <xdr:cNvPr id="132" name="图片 175" descr="图片 175">
          <a:extLst>
            <a:ext uri="{FF2B5EF4-FFF2-40B4-BE49-F238E27FC236}">
              <a16:creationId xmlns:a16="http://schemas.microsoft.com/office/drawing/2014/main" id="{00000000-0008-0000-03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776595" y="73873568"/>
          <a:ext cx="647701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2117624</xdr:colOff>
      <xdr:row>71</xdr:row>
      <xdr:rowOff>105655</xdr:rowOff>
    </xdr:from>
    <xdr:to>
      <xdr:col>2</xdr:col>
      <xdr:colOff>2803424</xdr:colOff>
      <xdr:row>71</xdr:row>
      <xdr:rowOff>512055</xdr:rowOff>
    </xdr:to>
    <xdr:pic>
      <xdr:nvPicPr>
        <xdr:cNvPr id="133" name="图片 176" descr="图片 176">
          <a:extLst>
            <a:ext uri="{FF2B5EF4-FFF2-40B4-BE49-F238E27FC236}">
              <a16:creationId xmlns:a16="http://schemas.microsoft.com/office/drawing/2014/main" id="{00000000-0008-0000-03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717824" y="74553055"/>
          <a:ext cx="685801" cy="406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2087563</xdr:colOff>
      <xdr:row>72</xdr:row>
      <xdr:rowOff>85725</xdr:rowOff>
    </xdr:from>
    <xdr:to>
      <xdr:col>2</xdr:col>
      <xdr:colOff>2735263</xdr:colOff>
      <xdr:row>72</xdr:row>
      <xdr:rowOff>542925</xdr:rowOff>
    </xdr:to>
    <xdr:pic>
      <xdr:nvPicPr>
        <xdr:cNvPr id="134" name="图片 177" descr="图片 177">
          <a:extLst>
            <a:ext uri="{FF2B5EF4-FFF2-40B4-BE49-F238E27FC236}">
              <a16:creationId xmlns:a16="http://schemas.microsoft.com/office/drawing/2014/main" id="{00000000-0008-0000-03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87763" y="75168125"/>
          <a:ext cx="647701" cy="457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2047875</xdr:colOff>
      <xdr:row>73</xdr:row>
      <xdr:rowOff>69850</xdr:rowOff>
    </xdr:from>
    <xdr:to>
      <xdr:col>2</xdr:col>
      <xdr:colOff>2733675</xdr:colOff>
      <xdr:row>73</xdr:row>
      <xdr:rowOff>514350</xdr:rowOff>
    </xdr:to>
    <xdr:pic>
      <xdr:nvPicPr>
        <xdr:cNvPr id="135" name="图片 178" descr="图片 178">
          <a:extLst>
            <a:ext uri="{FF2B5EF4-FFF2-40B4-BE49-F238E27FC236}">
              <a16:creationId xmlns:a16="http://schemas.microsoft.com/office/drawing/2014/main" id="{00000000-0008-0000-03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648075" y="75787250"/>
          <a:ext cx="685801" cy="444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2039938</xdr:colOff>
      <xdr:row>74</xdr:row>
      <xdr:rowOff>30162</xdr:rowOff>
    </xdr:from>
    <xdr:to>
      <xdr:col>2</xdr:col>
      <xdr:colOff>2687638</xdr:colOff>
      <xdr:row>74</xdr:row>
      <xdr:rowOff>474662</xdr:rowOff>
    </xdr:to>
    <xdr:pic>
      <xdr:nvPicPr>
        <xdr:cNvPr id="136" name="图片 179" descr="图片 179">
          <a:extLst>
            <a:ext uri="{FF2B5EF4-FFF2-40B4-BE49-F238E27FC236}">
              <a16:creationId xmlns:a16="http://schemas.microsoft.com/office/drawing/2014/main" id="{00000000-0008-0000-03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640138" y="76268262"/>
          <a:ext cx="647701" cy="444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2055813</xdr:colOff>
      <xdr:row>75</xdr:row>
      <xdr:rowOff>22225</xdr:rowOff>
    </xdr:from>
    <xdr:to>
      <xdr:col>2</xdr:col>
      <xdr:colOff>2728913</xdr:colOff>
      <xdr:row>75</xdr:row>
      <xdr:rowOff>454025</xdr:rowOff>
    </xdr:to>
    <xdr:pic>
      <xdr:nvPicPr>
        <xdr:cNvPr id="137" name="图片 180" descr="图片 180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656013" y="76806425"/>
          <a:ext cx="673101" cy="431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1976438</xdr:colOff>
      <xdr:row>76</xdr:row>
      <xdr:rowOff>53975</xdr:rowOff>
    </xdr:from>
    <xdr:to>
      <xdr:col>2</xdr:col>
      <xdr:colOff>2725738</xdr:colOff>
      <xdr:row>77</xdr:row>
      <xdr:rowOff>3175</xdr:rowOff>
    </xdr:to>
    <xdr:pic>
      <xdr:nvPicPr>
        <xdr:cNvPr id="138" name="图片 181" descr="图片 181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576638" y="77308075"/>
          <a:ext cx="749301" cy="444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2016125</xdr:colOff>
      <xdr:row>77</xdr:row>
      <xdr:rowOff>46037</xdr:rowOff>
    </xdr:from>
    <xdr:to>
      <xdr:col>2</xdr:col>
      <xdr:colOff>2752725</xdr:colOff>
      <xdr:row>78</xdr:row>
      <xdr:rowOff>46037</xdr:rowOff>
    </xdr:to>
    <xdr:pic>
      <xdr:nvPicPr>
        <xdr:cNvPr id="139" name="图片 182" descr="图片 182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16325" y="77795437"/>
          <a:ext cx="736600" cy="444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1920875</xdr:colOff>
      <xdr:row>78</xdr:row>
      <xdr:rowOff>38100</xdr:rowOff>
    </xdr:from>
    <xdr:to>
      <xdr:col>2</xdr:col>
      <xdr:colOff>2708275</xdr:colOff>
      <xdr:row>79</xdr:row>
      <xdr:rowOff>0</xdr:rowOff>
    </xdr:to>
    <xdr:pic>
      <xdr:nvPicPr>
        <xdr:cNvPr id="140" name="图片 183" descr="图片 183">
          <a:extLst>
            <a:ext uri="{FF2B5EF4-FFF2-40B4-BE49-F238E27FC236}">
              <a16:creationId xmlns:a16="http://schemas.microsoft.com/office/drawing/2014/main" id="{00000000-0008-0000-03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521075" y="78232000"/>
          <a:ext cx="787400" cy="4064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222250</xdr:colOff>
      <xdr:row>68</xdr:row>
      <xdr:rowOff>93662</xdr:rowOff>
    </xdr:from>
    <xdr:to>
      <xdr:col>2</xdr:col>
      <xdr:colOff>2008188</xdr:colOff>
      <xdr:row>69</xdr:row>
      <xdr:rowOff>40208</xdr:rowOff>
    </xdr:to>
    <xdr:pic>
      <xdr:nvPicPr>
        <xdr:cNvPr id="141" name="图片 184" descr="图片 184">
          <a:extLst>
            <a:ext uri="{FF2B5EF4-FFF2-40B4-BE49-F238E27FC236}">
              <a16:creationId xmlns:a16="http://schemas.microsoft.com/office/drawing/2014/main" id="{00000000-0008-0000-03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822450" y="72432862"/>
          <a:ext cx="1785939" cy="7212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261938</xdr:colOff>
      <xdr:row>69</xdr:row>
      <xdr:rowOff>77787</xdr:rowOff>
    </xdr:from>
    <xdr:to>
      <xdr:col>2</xdr:col>
      <xdr:colOff>1849438</xdr:colOff>
      <xdr:row>70</xdr:row>
      <xdr:rowOff>68553</xdr:rowOff>
    </xdr:to>
    <xdr:pic>
      <xdr:nvPicPr>
        <xdr:cNvPr id="142" name="图片 185" descr="图片 185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862138" y="73191687"/>
          <a:ext cx="1587501" cy="6638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285749</xdr:colOff>
      <xdr:row>70</xdr:row>
      <xdr:rowOff>69850</xdr:rowOff>
    </xdr:from>
    <xdr:to>
      <xdr:col>2</xdr:col>
      <xdr:colOff>1722436</xdr:colOff>
      <xdr:row>71</xdr:row>
      <xdr:rowOff>44908</xdr:rowOff>
    </xdr:to>
    <xdr:pic>
      <xdr:nvPicPr>
        <xdr:cNvPr id="143" name="图片 186" descr="图片 186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885949" y="73856850"/>
          <a:ext cx="1436687" cy="6354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325438</xdr:colOff>
      <xdr:row>71</xdr:row>
      <xdr:rowOff>101600</xdr:rowOff>
    </xdr:from>
    <xdr:to>
      <xdr:col>2</xdr:col>
      <xdr:colOff>1599579</xdr:colOff>
      <xdr:row>72</xdr:row>
      <xdr:rowOff>30162</xdr:rowOff>
    </xdr:to>
    <xdr:pic>
      <xdr:nvPicPr>
        <xdr:cNvPr id="144" name="图片 187" descr="图片 187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925638" y="74549000"/>
          <a:ext cx="1274142" cy="56356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325436</xdr:colOff>
      <xdr:row>72</xdr:row>
      <xdr:rowOff>93662</xdr:rowOff>
    </xdr:from>
    <xdr:to>
      <xdr:col>2</xdr:col>
      <xdr:colOff>1412874</xdr:colOff>
      <xdr:row>73</xdr:row>
      <xdr:rowOff>23291</xdr:rowOff>
    </xdr:to>
    <xdr:pic>
      <xdr:nvPicPr>
        <xdr:cNvPr id="145" name="图片 188" descr="图片 188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925636" y="75176062"/>
          <a:ext cx="1087439" cy="5646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365125</xdr:colOff>
      <xdr:row>73</xdr:row>
      <xdr:rowOff>61912</xdr:rowOff>
    </xdr:from>
    <xdr:to>
      <xdr:col>2</xdr:col>
      <xdr:colOff>1381124</xdr:colOff>
      <xdr:row>74</xdr:row>
      <xdr:rowOff>68752</xdr:rowOff>
    </xdr:to>
    <xdr:pic>
      <xdr:nvPicPr>
        <xdr:cNvPr id="146" name="图片 189" descr="图片 189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965325" y="75779312"/>
          <a:ext cx="1016000" cy="5275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381000</xdr:colOff>
      <xdr:row>74</xdr:row>
      <xdr:rowOff>85725</xdr:rowOff>
    </xdr:from>
    <xdr:to>
      <xdr:col>2</xdr:col>
      <xdr:colOff>1341437</xdr:colOff>
      <xdr:row>75</xdr:row>
      <xdr:rowOff>19843</xdr:rowOff>
    </xdr:to>
    <xdr:pic>
      <xdr:nvPicPr>
        <xdr:cNvPr id="147" name="图片 190" descr="图片 190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981200" y="76323825"/>
          <a:ext cx="960438" cy="4802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396875</xdr:colOff>
      <xdr:row>75</xdr:row>
      <xdr:rowOff>69850</xdr:rowOff>
    </xdr:from>
    <xdr:to>
      <xdr:col>2</xdr:col>
      <xdr:colOff>1311273</xdr:colOff>
      <xdr:row>76</xdr:row>
      <xdr:rowOff>76200</xdr:rowOff>
    </xdr:to>
    <xdr:pic>
      <xdr:nvPicPr>
        <xdr:cNvPr id="148" name="图片 191" descr="图片 191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997075" y="76854050"/>
          <a:ext cx="914399" cy="4762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381000</xdr:colOff>
      <xdr:row>76</xdr:row>
      <xdr:rowOff>109537</xdr:rowOff>
    </xdr:from>
    <xdr:to>
      <xdr:col>2</xdr:col>
      <xdr:colOff>1262062</xdr:colOff>
      <xdr:row>77</xdr:row>
      <xdr:rowOff>78798</xdr:rowOff>
    </xdr:to>
    <xdr:pic>
      <xdr:nvPicPr>
        <xdr:cNvPr id="149" name="图片 192" descr="图片 192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981200" y="77363637"/>
          <a:ext cx="881063" cy="4645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420687</xdr:colOff>
      <xdr:row>77</xdr:row>
      <xdr:rowOff>77787</xdr:rowOff>
    </xdr:from>
    <xdr:to>
      <xdr:col>2</xdr:col>
      <xdr:colOff>1185038</xdr:colOff>
      <xdr:row>78</xdr:row>
      <xdr:rowOff>30162</xdr:rowOff>
    </xdr:to>
    <xdr:pic>
      <xdr:nvPicPr>
        <xdr:cNvPr id="150" name="图片 193" descr="图片 193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020887" y="77827187"/>
          <a:ext cx="764352" cy="3968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444500</xdr:colOff>
      <xdr:row>78</xdr:row>
      <xdr:rowOff>69850</xdr:rowOff>
    </xdr:from>
    <xdr:to>
      <xdr:col>2</xdr:col>
      <xdr:colOff>1206499</xdr:colOff>
      <xdr:row>79</xdr:row>
      <xdr:rowOff>50310</xdr:rowOff>
    </xdr:to>
    <xdr:pic>
      <xdr:nvPicPr>
        <xdr:cNvPr id="151" name="图片 194" descr="图片 194">
          <a:extLst>
            <a:ext uri="{FF2B5EF4-FFF2-40B4-BE49-F238E27FC236}">
              <a16:creationId xmlns:a16="http://schemas.microsoft.com/office/drawing/2014/main" id="{00000000-0008-0000-03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44700" y="78263750"/>
          <a:ext cx="762000" cy="4249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259048</xdr:colOff>
      <xdr:row>79</xdr:row>
      <xdr:rowOff>71586</xdr:rowOff>
    </xdr:from>
    <xdr:to>
      <xdr:col>2</xdr:col>
      <xdr:colOff>1760838</xdr:colOff>
      <xdr:row>79</xdr:row>
      <xdr:rowOff>793601</xdr:rowOff>
    </xdr:to>
    <xdr:pic>
      <xdr:nvPicPr>
        <xdr:cNvPr id="152" name="图片 195" descr="图片 195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859248" y="78709986"/>
          <a:ext cx="1501791" cy="7220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267369</xdr:colOff>
      <xdr:row>80</xdr:row>
      <xdr:rowOff>76162</xdr:rowOff>
    </xdr:from>
    <xdr:to>
      <xdr:col>2</xdr:col>
      <xdr:colOff>1532800</xdr:colOff>
      <xdr:row>80</xdr:row>
      <xdr:rowOff>734187</xdr:rowOff>
    </xdr:to>
    <xdr:pic>
      <xdr:nvPicPr>
        <xdr:cNvPr id="153" name="图片 196" descr="图片 196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867569" y="79514662"/>
          <a:ext cx="1265432" cy="6580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311930</xdr:colOff>
      <xdr:row>81</xdr:row>
      <xdr:rowOff>58625</xdr:rowOff>
    </xdr:from>
    <xdr:to>
      <xdr:col>2</xdr:col>
      <xdr:colOff>1343675</xdr:colOff>
      <xdr:row>81</xdr:row>
      <xdr:rowOff>594338</xdr:rowOff>
    </xdr:to>
    <xdr:pic>
      <xdr:nvPicPr>
        <xdr:cNvPr id="154" name="图片 197" descr="图片 197">
          <a:extLst>
            <a:ext uri="{FF2B5EF4-FFF2-40B4-BE49-F238E27FC236}">
              <a16:creationId xmlns:a16="http://schemas.microsoft.com/office/drawing/2014/main" id="{00000000-0008-0000-0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912129" y="80297225"/>
          <a:ext cx="1031746" cy="5357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329259</xdr:colOff>
      <xdr:row>82</xdr:row>
      <xdr:rowOff>53385</xdr:rowOff>
    </xdr:from>
    <xdr:to>
      <xdr:col>2</xdr:col>
      <xdr:colOff>1787408</xdr:colOff>
      <xdr:row>83</xdr:row>
      <xdr:rowOff>10399</xdr:rowOff>
    </xdr:to>
    <xdr:pic>
      <xdr:nvPicPr>
        <xdr:cNvPr id="155" name="图片 198" descr="图片 19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929459" y="81092085"/>
          <a:ext cx="1458149" cy="7571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329258</xdr:colOff>
      <xdr:row>83</xdr:row>
      <xdr:rowOff>37709</xdr:rowOff>
    </xdr:from>
    <xdr:to>
      <xdr:col>2</xdr:col>
      <xdr:colOff>1635843</xdr:colOff>
      <xdr:row>83</xdr:row>
      <xdr:rowOff>743260</xdr:rowOff>
    </xdr:to>
    <xdr:pic>
      <xdr:nvPicPr>
        <xdr:cNvPr id="156" name="图片 199" descr="图片 199">
          <a:extLst>
            <a:ext uri="{FF2B5EF4-FFF2-40B4-BE49-F238E27FC236}">
              <a16:creationId xmlns:a16="http://schemas.microsoft.com/office/drawing/2014/main" id="{00000000-0008-0000-03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929458" y="81876509"/>
          <a:ext cx="1306585" cy="7055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439011</xdr:colOff>
      <xdr:row>84</xdr:row>
      <xdr:rowOff>53385</xdr:rowOff>
    </xdr:from>
    <xdr:to>
      <xdr:col>2</xdr:col>
      <xdr:colOff>1512153</xdr:colOff>
      <xdr:row>84</xdr:row>
      <xdr:rowOff>657026</xdr:rowOff>
    </xdr:to>
    <xdr:pic>
      <xdr:nvPicPr>
        <xdr:cNvPr id="157" name="图片 200" descr="图片 200">
          <a:extLst>
            <a:ext uri="{FF2B5EF4-FFF2-40B4-BE49-F238E27FC236}">
              <a16:creationId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39211" y="82692285"/>
          <a:ext cx="1073143" cy="6036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305739</xdr:colOff>
      <xdr:row>85</xdr:row>
      <xdr:rowOff>45547</xdr:rowOff>
    </xdr:from>
    <xdr:to>
      <xdr:col>2</xdr:col>
      <xdr:colOff>1875962</xdr:colOff>
      <xdr:row>86</xdr:row>
      <xdr:rowOff>60759</xdr:rowOff>
    </xdr:to>
    <xdr:pic>
      <xdr:nvPicPr>
        <xdr:cNvPr id="158" name="图片 201" descr="图片 201">
          <a:extLst>
            <a:ext uri="{FF2B5EF4-FFF2-40B4-BE49-F238E27FC236}">
              <a16:creationId xmlns:a16="http://schemas.microsoft.com/office/drawing/2014/main" id="{00000000-0008-0000-0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905939" y="83484547"/>
          <a:ext cx="1570224" cy="8153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384137</xdr:colOff>
      <xdr:row>86</xdr:row>
      <xdr:rowOff>61224</xdr:rowOff>
    </xdr:from>
    <xdr:to>
      <xdr:col>2</xdr:col>
      <xdr:colOff>1607099</xdr:colOff>
      <xdr:row>86</xdr:row>
      <xdr:rowOff>648245</xdr:rowOff>
    </xdr:to>
    <xdr:pic>
      <xdr:nvPicPr>
        <xdr:cNvPr id="159" name="图片 202" descr="图片 202">
          <a:extLst>
            <a:ext uri="{FF2B5EF4-FFF2-40B4-BE49-F238E27FC236}">
              <a16:creationId xmlns:a16="http://schemas.microsoft.com/office/drawing/2014/main" id="{00000000-0008-0000-0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984337" y="84300324"/>
          <a:ext cx="1222962" cy="5870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439012</xdr:colOff>
      <xdr:row>87</xdr:row>
      <xdr:rowOff>84745</xdr:rowOff>
    </xdr:from>
    <xdr:to>
      <xdr:col>2</xdr:col>
      <xdr:colOff>1470345</xdr:colOff>
      <xdr:row>87</xdr:row>
      <xdr:rowOff>664871</xdr:rowOff>
    </xdr:to>
    <xdr:pic>
      <xdr:nvPicPr>
        <xdr:cNvPr id="160" name="图片 203" descr="图片 203">
          <a:extLst>
            <a:ext uri="{FF2B5EF4-FFF2-40B4-BE49-F238E27FC236}">
              <a16:creationId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039212" y="85123945"/>
          <a:ext cx="1031334" cy="5801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274383</xdr:colOff>
      <xdr:row>89</xdr:row>
      <xdr:rowOff>14188</xdr:rowOff>
    </xdr:from>
    <xdr:to>
      <xdr:col>2</xdr:col>
      <xdr:colOff>1583580</xdr:colOff>
      <xdr:row>89</xdr:row>
      <xdr:rowOff>773521</xdr:rowOff>
    </xdr:to>
    <xdr:pic>
      <xdr:nvPicPr>
        <xdr:cNvPr id="161" name="图片 204" descr="图片 204">
          <a:extLst>
            <a:ext uri="{FF2B5EF4-FFF2-40B4-BE49-F238E27FC236}">
              <a16:creationId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874583" y="86653588"/>
          <a:ext cx="1309198" cy="7593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274383</xdr:colOff>
      <xdr:row>90</xdr:row>
      <xdr:rowOff>45547</xdr:rowOff>
    </xdr:from>
    <xdr:to>
      <xdr:col>2</xdr:col>
      <xdr:colOff>1458148</xdr:colOff>
      <xdr:row>90</xdr:row>
      <xdr:rowOff>637430</xdr:rowOff>
    </xdr:to>
    <xdr:pic>
      <xdr:nvPicPr>
        <xdr:cNvPr id="162" name="图片 205" descr="图片 205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874583" y="87485047"/>
          <a:ext cx="1183766" cy="591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258703</xdr:colOff>
      <xdr:row>88</xdr:row>
      <xdr:rowOff>45547</xdr:rowOff>
    </xdr:from>
    <xdr:to>
      <xdr:col>2</xdr:col>
      <xdr:colOff>1976677</xdr:colOff>
      <xdr:row>89</xdr:row>
      <xdr:rowOff>170507</xdr:rowOff>
    </xdr:to>
    <xdr:pic>
      <xdr:nvPicPr>
        <xdr:cNvPr id="163" name="图片 206" descr="图片 206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858903" y="85884847"/>
          <a:ext cx="1717975" cy="9250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2078893</xdr:colOff>
      <xdr:row>91</xdr:row>
      <xdr:rowOff>160833</xdr:rowOff>
    </xdr:from>
    <xdr:to>
      <xdr:col>2</xdr:col>
      <xdr:colOff>2787748</xdr:colOff>
      <xdr:row>92</xdr:row>
      <xdr:rowOff>22566</xdr:rowOff>
    </xdr:to>
    <xdr:pic>
      <xdr:nvPicPr>
        <xdr:cNvPr id="164" name="图片 207" descr="图片 207">
          <a:extLst>
            <a:ext uri="{FF2B5EF4-FFF2-40B4-BE49-F238E27FC236}">
              <a16:creationId xmlns:a16="http://schemas.microsoft.com/office/drawing/2014/main" id="{00000000-0008-0000-03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3679093" y="88400433"/>
          <a:ext cx="708856" cy="6618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2070398</xdr:colOff>
      <xdr:row>92</xdr:row>
      <xdr:rowOff>120253</xdr:rowOff>
    </xdr:from>
    <xdr:to>
      <xdr:col>2</xdr:col>
      <xdr:colOff>2775193</xdr:colOff>
      <xdr:row>92</xdr:row>
      <xdr:rowOff>705036</xdr:rowOff>
    </xdr:to>
    <xdr:pic>
      <xdr:nvPicPr>
        <xdr:cNvPr id="165" name="图片 208" descr="图片 208">
          <a:extLst>
            <a:ext uri="{FF2B5EF4-FFF2-40B4-BE49-F238E27FC236}">
              <a16:creationId xmlns:a16="http://schemas.microsoft.com/office/drawing/2014/main" id="{00000000-0008-0000-03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3670598" y="89159953"/>
          <a:ext cx="704796" cy="5847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2096727</xdr:colOff>
      <xdr:row>93</xdr:row>
      <xdr:rowOff>163493</xdr:rowOff>
    </xdr:from>
    <xdr:to>
      <xdr:col>2</xdr:col>
      <xdr:colOff>2748768</xdr:colOff>
      <xdr:row>93</xdr:row>
      <xdr:rowOff>582593</xdr:rowOff>
    </xdr:to>
    <xdr:pic>
      <xdr:nvPicPr>
        <xdr:cNvPr id="166" name="图片 209" descr="图片 209">
          <a:extLst>
            <a:ext uri="{FF2B5EF4-FFF2-40B4-BE49-F238E27FC236}">
              <a16:creationId xmlns:a16="http://schemas.microsoft.com/office/drawing/2014/main" id="{00000000-0008-0000-03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696927" y="90003293"/>
          <a:ext cx="65204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1966331</xdr:colOff>
      <xdr:row>94</xdr:row>
      <xdr:rowOff>54830</xdr:rowOff>
    </xdr:from>
    <xdr:to>
      <xdr:col>2</xdr:col>
      <xdr:colOff>2728332</xdr:colOff>
      <xdr:row>94</xdr:row>
      <xdr:rowOff>651730</xdr:rowOff>
    </xdr:to>
    <xdr:pic>
      <xdr:nvPicPr>
        <xdr:cNvPr id="167" name="图片 210" descr="图片 210">
          <a:extLst>
            <a:ext uri="{FF2B5EF4-FFF2-40B4-BE49-F238E27FC236}">
              <a16:creationId xmlns:a16="http://schemas.microsoft.com/office/drawing/2014/main" id="{00000000-0008-0000-03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3566531" y="90694730"/>
          <a:ext cx="762001" cy="596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1972288</xdr:colOff>
      <xdr:row>95</xdr:row>
      <xdr:rowOff>75573</xdr:rowOff>
    </xdr:from>
    <xdr:to>
      <xdr:col>2</xdr:col>
      <xdr:colOff>2701724</xdr:colOff>
      <xdr:row>95</xdr:row>
      <xdr:rowOff>622647</xdr:rowOff>
    </xdr:to>
    <xdr:pic>
      <xdr:nvPicPr>
        <xdr:cNvPr id="168" name="图片 211" descr="图片 211">
          <a:extLst>
            <a:ext uri="{FF2B5EF4-FFF2-40B4-BE49-F238E27FC236}">
              <a16:creationId xmlns:a16="http://schemas.microsoft.com/office/drawing/2014/main" id="{00000000-0008-0000-03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572488" y="91515573"/>
          <a:ext cx="729437" cy="5470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1966331</xdr:colOff>
      <xdr:row>96</xdr:row>
      <xdr:rowOff>64963</xdr:rowOff>
    </xdr:from>
    <xdr:to>
      <xdr:col>2</xdr:col>
      <xdr:colOff>2699025</xdr:colOff>
      <xdr:row>96</xdr:row>
      <xdr:rowOff>651123</xdr:rowOff>
    </xdr:to>
    <xdr:pic>
      <xdr:nvPicPr>
        <xdr:cNvPr id="169" name="图片 212" descr="图片 212">
          <a:extLst>
            <a:ext uri="{FF2B5EF4-FFF2-40B4-BE49-F238E27FC236}">
              <a16:creationId xmlns:a16="http://schemas.microsoft.com/office/drawing/2014/main" id="{00000000-0008-0000-03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566531" y="92305063"/>
          <a:ext cx="732695" cy="5861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1963368</xdr:colOff>
      <xdr:row>97</xdr:row>
      <xdr:rowOff>107019</xdr:rowOff>
    </xdr:from>
    <xdr:to>
      <xdr:col>2</xdr:col>
      <xdr:colOff>2784384</xdr:colOff>
      <xdr:row>98</xdr:row>
      <xdr:rowOff>8086</xdr:rowOff>
    </xdr:to>
    <xdr:pic>
      <xdr:nvPicPr>
        <xdr:cNvPr id="170" name="图片 213" descr="图片 213">
          <a:extLst>
            <a:ext uri="{FF2B5EF4-FFF2-40B4-BE49-F238E27FC236}">
              <a16:creationId xmlns:a16="http://schemas.microsoft.com/office/drawing/2014/main" id="{00000000-0008-0000-03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563568" y="93147219"/>
          <a:ext cx="821016" cy="7011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1941561</xdr:colOff>
      <xdr:row>98</xdr:row>
      <xdr:rowOff>127241</xdr:rowOff>
    </xdr:from>
    <xdr:to>
      <xdr:col>2</xdr:col>
      <xdr:colOff>2756117</xdr:colOff>
      <xdr:row>98</xdr:row>
      <xdr:rowOff>767903</xdr:rowOff>
    </xdr:to>
    <xdr:pic>
      <xdr:nvPicPr>
        <xdr:cNvPr id="171" name="图片 214" descr="图片 214">
          <a:extLst>
            <a:ext uri="{FF2B5EF4-FFF2-40B4-BE49-F238E27FC236}">
              <a16:creationId xmlns:a16="http://schemas.microsoft.com/office/drawing/2014/main" id="{00000000-0008-0000-03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3541760" y="93967541"/>
          <a:ext cx="814558" cy="64066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1980784</xdr:colOff>
      <xdr:row>99</xdr:row>
      <xdr:rowOff>143414</xdr:rowOff>
    </xdr:from>
    <xdr:to>
      <xdr:col>2</xdr:col>
      <xdr:colOff>2672476</xdr:colOff>
      <xdr:row>99</xdr:row>
      <xdr:rowOff>664114</xdr:rowOff>
    </xdr:to>
    <xdr:pic>
      <xdr:nvPicPr>
        <xdr:cNvPr id="172" name="图片 215" descr="图片 215">
          <a:extLst>
            <a:ext uri="{FF2B5EF4-FFF2-40B4-BE49-F238E27FC236}">
              <a16:creationId xmlns:a16="http://schemas.microsoft.com/office/drawing/2014/main" id="{00000000-0008-0000-03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3580984" y="94783814"/>
          <a:ext cx="691693" cy="520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2007132</xdr:colOff>
      <xdr:row>100</xdr:row>
      <xdr:rowOff>35954</xdr:rowOff>
    </xdr:from>
    <xdr:to>
      <xdr:col>2</xdr:col>
      <xdr:colOff>2749624</xdr:colOff>
      <xdr:row>100</xdr:row>
      <xdr:rowOff>632854</xdr:rowOff>
    </xdr:to>
    <xdr:pic>
      <xdr:nvPicPr>
        <xdr:cNvPr id="173" name="图片 216" descr="图片 216">
          <a:extLst>
            <a:ext uri="{FF2B5EF4-FFF2-40B4-BE49-F238E27FC236}">
              <a16:creationId xmlns:a16="http://schemas.microsoft.com/office/drawing/2014/main" id="{00000000-0008-0000-03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3607332" y="95476454"/>
          <a:ext cx="742493" cy="596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2025487</xdr:colOff>
      <xdr:row>101</xdr:row>
      <xdr:rowOff>84503</xdr:rowOff>
    </xdr:from>
    <xdr:to>
      <xdr:col>2</xdr:col>
      <xdr:colOff>2806078</xdr:colOff>
      <xdr:row>101</xdr:row>
      <xdr:rowOff>656003</xdr:rowOff>
    </xdr:to>
    <xdr:pic>
      <xdr:nvPicPr>
        <xdr:cNvPr id="174" name="图片 217" descr="图片 217">
          <a:extLst>
            <a:ext uri="{FF2B5EF4-FFF2-40B4-BE49-F238E27FC236}">
              <a16:creationId xmlns:a16="http://schemas.microsoft.com/office/drawing/2014/main" id="{00000000-0008-0000-03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3625687" y="96325103"/>
          <a:ext cx="780591" cy="571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2033332</xdr:colOff>
      <xdr:row>102</xdr:row>
      <xdr:rowOff>84354</xdr:rowOff>
    </xdr:from>
    <xdr:to>
      <xdr:col>2</xdr:col>
      <xdr:colOff>2846132</xdr:colOff>
      <xdr:row>102</xdr:row>
      <xdr:rowOff>706654</xdr:rowOff>
    </xdr:to>
    <xdr:pic>
      <xdr:nvPicPr>
        <xdr:cNvPr id="175" name="图片 218" descr="图片 218">
          <a:extLst>
            <a:ext uri="{FF2B5EF4-FFF2-40B4-BE49-F238E27FC236}">
              <a16:creationId xmlns:a16="http://schemas.microsoft.com/office/drawing/2014/main" id="{00000000-0008-0000-03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3633532" y="97125054"/>
          <a:ext cx="812801" cy="622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200499</xdr:colOff>
      <xdr:row>91</xdr:row>
      <xdr:rowOff>84503</xdr:rowOff>
    </xdr:from>
    <xdr:to>
      <xdr:col>2</xdr:col>
      <xdr:colOff>1924539</xdr:colOff>
      <xdr:row>91</xdr:row>
      <xdr:rowOff>776045</xdr:rowOff>
    </xdr:to>
    <xdr:pic>
      <xdr:nvPicPr>
        <xdr:cNvPr id="176" name="图片 219" descr="图片 219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800699" y="88324103"/>
          <a:ext cx="1724041" cy="6915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203742</xdr:colOff>
      <xdr:row>92</xdr:row>
      <xdr:rowOff>67468</xdr:rowOff>
    </xdr:from>
    <xdr:to>
      <xdr:col>2</xdr:col>
      <xdr:colOff>1776895</xdr:colOff>
      <xdr:row>92</xdr:row>
      <xdr:rowOff>733034</xdr:rowOff>
    </xdr:to>
    <xdr:pic>
      <xdr:nvPicPr>
        <xdr:cNvPr id="177" name="图片 220" descr="图片 220">
          <a:extLst>
            <a:ext uri="{FF2B5EF4-FFF2-40B4-BE49-F238E27FC236}">
              <a16:creationId xmlns:a16="http://schemas.microsoft.com/office/drawing/2014/main" id="{00000000-0008-0000-03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803942" y="89107168"/>
          <a:ext cx="1573154" cy="6655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258076</xdr:colOff>
      <xdr:row>93</xdr:row>
      <xdr:rowOff>81055</xdr:rowOff>
    </xdr:from>
    <xdr:to>
      <xdr:col>2</xdr:col>
      <xdr:colOff>1691070</xdr:colOff>
      <xdr:row>93</xdr:row>
      <xdr:rowOff>687319</xdr:rowOff>
    </xdr:to>
    <xdr:pic>
      <xdr:nvPicPr>
        <xdr:cNvPr id="178" name="图片 221" descr="图片 221">
          <a:extLst>
            <a:ext uri="{FF2B5EF4-FFF2-40B4-BE49-F238E27FC236}">
              <a16:creationId xmlns:a16="http://schemas.microsoft.com/office/drawing/2014/main" id="{00000000-0008-0000-03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858276" y="89920855"/>
          <a:ext cx="1432995" cy="6062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264866</xdr:colOff>
      <xdr:row>94</xdr:row>
      <xdr:rowOff>118126</xdr:rowOff>
    </xdr:from>
    <xdr:to>
      <xdr:col>2</xdr:col>
      <xdr:colOff>1363898</xdr:colOff>
      <xdr:row>94</xdr:row>
      <xdr:rowOff>644748</xdr:rowOff>
    </xdr:to>
    <xdr:pic>
      <xdr:nvPicPr>
        <xdr:cNvPr id="179" name="图片 222" descr="图片 222">
          <a:extLst>
            <a:ext uri="{FF2B5EF4-FFF2-40B4-BE49-F238E27FC236}">
              <a16:creationId xmlns:a16="http://schemas.microsoft.com/office/drawing/2014/main" id="{00000000-0008-0000-03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865066" y="90758026"/>
          <a:ext cx="1099033" cy="5266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298823</xdr:colOff>
      <xdr:row>95</xdr:row>
      <xdr:rowOff>76844</xdr:rowOff>
    </xdr:from>
    <xdr:to>
      <xdr:col>2</xdr:col>
      <xdr:colOff>1256416</xdr:colOff>
      <xdr:row>95</xdr:row>
      <xdr:rowOff>555643</xdr:rowOff>
    </xdr:to>
    <xdr:pic>
      <xdr:nvPicPr>
        <xdr:cNvPr id="180" name="图片 223" descr="图片 223">
          <a:extLst>
            <a:ext uri="{FF2B5EF4-FFF2-40B4-BE49-F238E27FC236}">
              <a16:creationId xmlns:a16="http://schemas.microsoft.com/office/drawing/2014/main" id="{00000000-0008-0000-03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899023" y="91516844"/>
          <a:ext cx="957593" cy="478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183933</xdr:colOff>
      <xdr:row>97</xdr:row>
      <xdr:rowOff>42093</xdr:rowOff>
    </xdr:from>
    <xdr:to>
      <xdr:col>2</xdr:col>
      <xdr:colOff>1914621</xdr:colOff>
      <xdr:row>97</xdr:row>
      <xdr:rowOff>774303</xdr:rowOff>
    </xdr:to>
    <xdr:pic>
      <xdr:nvPicPr>
        <xdr:cNvPr id="181" name="图片 224" descr="图片 224">
          <a:extLst>
            <a:ext uri="{FF2B5EF4-FFF2-40B4-BE49-F238E27FC236}">
              <a16:creationId xmlns:a16="http://schemas.microsoft.com/office/drawing/2014/main" id="{00000000-0008-0000-03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784133" y="93082293"/>
          <a:ext cx="1730689" cy="7322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228645</xdr:colOff>
      <xdr:row>98</xdr:row>
      <xdr:rowOff>105959</xdr:rowOff>
    </xdr:from>
    <xdr:to>
      <xdr:col>2</xdr:col>
      <xdr:colOff>1756721</xdr:colOff>
      <xdr:row>98</xdr:row>
      <xdr:rowOff>723069</xdr:rowOff>
    </xdr:to>
    <xdr:pic>
      <xdr:nvPicPr>
        <xdr:cNvPr id="182" name="图片 225" descr="图片 225">
          <a:extLst>
            <a:ext uri="{FF2B5EF4-FFF2-40B4-BE49-F238E27FC236}">
              <a16:creationId xmlns:a16="http://schemas.microsoft.com/office/drawing/2014/main" id="{00000000-0008-0000-03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828845" y="93946259"/>
          <a:ext cx="1528077" cy="6171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269393</xdr:colOff>
      <xdr:row>99</xdr:row>
      <xdr:rowOff>121803</xdr:rowOff>
    </xdr:from>
    <xdr:to>
      <xdr:col>2</xdr:col>
      <xdr:colOff>1637435</xdr:colOff>
      <xdr:row>99</xdr:row>
      <xdr:rowOff>696385</xdr:rowOff>
    </xdr:to>
    <xdr:pic>
      <xdr:nvPicPr>
        <xdr:cNvPr id="183" name="图片 226" descr="图片 226">
          <a:extLst>
            <a:ext uri="{FF2B5EF4-FFF2-40B4-BE49-F238E27FC236}">
              <a16:creationId xmlns:a16="http://schemas.microsoft.com/office/drawing/2014/main" id="{00000000-0008-0000-03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869593" y="94762203"/>
          <a:ext cx="1368043" cy="5745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307880</xdr:colOff>
      <xdr:row>100</xdr:row>
      <xdr:rowOff>141045</xdr:rowOff>
    </xdr:from>
    <xdr:to>
      <xdr:col>2</xdr:col>
      <xdr:colOff>1267040</xdr:colOff>
      <xdr:row>100</xdr:row>
      <xdr:rowOff>660592</xdr:rowOff>
    </xdr:to>
    <xdr:pic>
      <xdr:nvPicPr>
        <xdr:cNvPr id="184" name="图片 227" descr="图片 227">
          <a:extLst>
            <a:ext uri="{FF2B5EF4-FFF2-40B4-BE49-F238E27FC236}">
              <a16:creationId xmlns:a16="http://schemas.microsoft.com/office/drawing/2014/main" id="{00000000-0008-0000-03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908080" y="95581545"/>
          <a:ext cx="959161" cy="51954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365605</xdr:colOff>
      <xdr:row>101</xdr:row>
      <xdr:rowOff>141045</xdr:rowOff>
    </xdr:from>
    <xdr:to>
      <xdr:col>2</xdr:col>
      <xdr:colOff>1218191</xdr:colOff>
      <xdr:row>101</xdr:row>
      <xdr:rowOff>602865</xdr:rowOff>
    </xdr:to>
    <xdr:pic>
      <xdr:nvPicPr>
        <xdr:cNvPr id="185" name="图片 228" descr="图片 228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965805" y="96381645"/>
          <a:ext cx="852586" cy="4618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394468</xdr:colOff>
      <xdr:row>102</xdr:row>
      <xdr:rowOff>179530</xdr:rowOff>
    </xdr:from>
    <xdr:to>
      <xdr:col>2</xdr:col>
      <xdr:colOff>1193029</xdr:colOff>
      <xdr:row>102</xdr:row>
      <xdr:rowOff>595448</xdr:rowOff>
    </xdr:to>
    <xdr:pic>
      <xdr:nvPicPr>
        <xdr:cNvPr id="186" name="图片 229" descr="图片 229">
          <a:extLst>
            <a:ext uri="{FF2B5EF4-FFF2-40B4-BE49-F238E27FC236}">
              <a16:creationId xmlns:a16="http://schemas.microsoft.com/office/drawing/2014/main" id="{00000000-0008-0000-03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994668" y="97220230"/>
          <a:ext cx="798562" cy="4159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346241</xdr:colOff>
      <xdr:row>96</xdr:row>
      <xdr:rowOff>218014</xdr:rowOff>
    </xdr:from>
    <xdr:to>
      <xdr:col>2</xdr:col>
      <xdr:colOff>1160317</xdr:colOff>
      <xdr:row>96</xdr:row>
      <xdr:rowOff>642013</xdr:rowOff>
    </xdr:to>
    <xdr:pic>
      <xdr:nvPicPr>
        <xdr:cNvPr id="187" name="图片 230" descr="图片 230">
          <a:extLst>
            <a:ext uri="{FF2B5EF4-FFF2-40B4-BE49-F238E27FC236}">
              <a16:creationId xmlns:a16="http://schemas.microsoft.com/office/drawing/2014/main" id="{00000000-0008-0000-03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flipH="1">
          <a:off x="1946441" y="92458114"/>
          <a:ext cx="814077" cy="4240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212278</xdr:colOff>
      <xdr:row>2</xdr:row>
      <xdr:rowOff>55664</xdr:rowOff>
    </xdr:from>
    <xdr:to>
      <xdr:col>4</xdr:col>
      <xdr:colOff>1371153</xdr:colOff>
      <xdr:row>2</xdr:row>
      <xdr:rowOff>1502844</xdr:rowOff>
    </xdr:to>
    <xdr:pic>
      <xdr:nvPicPr>
        <xdr:cNvPr id="189" name="图片 1" descr="图片 1">
          <a:extLst>
            <a:ext uri="{FF2B5EF4-FFF2-40B4-BE49-F238E27FC236}">
              <a16:creationId xmlns:a16="http://schemas.microsoft.com/office/drawing/2014/main" id="{00000000-0008-0000-04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2978" y="891959"/>
          <a:ext cx="1158876" cy="14471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204316</xdr:colOff>
      <xdr:row>3</xdr:row>
      <xdr:rowOff>65368</xdr:rowOff>
    </xdr:from>
    <xdr:to>
      <xdr:col>4</xdr:col>
      <xdr:colOff>1291805</xdr:colOff>
      <xdr:row>3</xdr:row>
      <xdr:rowOff>977798</xdr:rowOff>
    </xdr:to>
    <xdr:pic>
      <xdr:nvPicPr>
        <xdr:cNvPr id="190" name="图片 5" descr="图片 5">
          <a:extLst>
            <a:ext uri="{FF2B5EF4-FFF2-40B4-BE49-F238E27FC236}">
              <a16:creationId xmlns:a16="http://schemas.microsoft.com/office/drawing/2014/main" id="{00000000-0008-0000-04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95016" y="2425663"/>
          <a:ext cx="1087490" cy="9124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212278</xdr:colOff>
      <xdr:row>4</xdr:row>
      <xdr:rowOff>139634</xdr:rowOff>
    </xdr:from>
    <xdr:to>
      <xdr:col>4</xdr:col>
      <xdr:colOff>1475067</xdr:colOff>
      <xdr:row>4</xdr:row>
      <xdr:rowOff>1014345</xdr:rowOff>
    </xdr:to>
    <xdr:pic>
      <xdr:nvPicPr>
        <xdr:cNvPr id="191" name="图片 11" descr="图片 11">
          <a:extLst>
            <a:ext uri="{FF2B5EF4-FFF2-40B4-BE49-F238E27FC236}">
              <a16:creationId xmlns:a16="http://schemas.microsoft.com/office/drawing/2014/main" id="{00000000-0008-0000-04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2978" y="3524184"/>
          <a:ext cx="1262790" cy="8747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64927</xdr:colOff>
      <xdr:row>5</xdr:row>
      <xdr:rowOff>199515</xdr:rowOff>
    </xdr:from>
    <xdr:to>
      <xdr:col>4</xdr:col>
      <xdr:colOff>1701067</xdr:colOff>
      <xdr:row>5</xdr:row>
      <xdr:rowOff>891127</xdr:rowOff>
    </xdr:to>
    <xdr:pic>
      <xdr:nvPicPr>
        <xdr:cNvPr id="192" name="图片 18" descr="图片 18">
          <a:extLst>
            <a:ext uri="{FF2B5EF4-FFF2-40B4-BE49-F238E27FC236}">
              <a16:creationId xmlns:a16="http://schemas.microsoft.com/office/drawing/2014/main" id="{00000000-0008-0000-04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55627" y="4728335"/>
          <a:ext cx="1636141" cy="6916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284442</xdr:colOff>
      <xdr:row>6</xdr:row>
      <xdr:rowOff>963</xdr:rowOff>
    </xdr:from>
    <xdr:to>
      <xdr:col>4</xdr:col>
      <xdr:colOff>1475067</xdr:colOff>
      <xdr:row>6</xdr:row>
      <xdr:rowOff>1163807</xdr:rowOff>
    </xdr:to>
    <xdr:pic>
      <xdr:nvPicPr>
        <xdr:cNvPr id="193" name="图片 19" descr="图片 19">
          <a:extLst>
            <a:ext uri="{FF2B5EF4-FFF2-40B4-BE49-F238E27FC236}">
              <a16:creationId xmlns:a16="http://schemas.microsoft.com/office/drawing/2014/main" id="{00000000-0008-0000-04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75142" y="5625793"/>
          <a:ext cx="1190626" cy="1162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245404</xdr:colOff>
      <xdr:row>6</xdr:row>
      <xdr:rowOff>1185359</xdr:rowOff>
    </xdr:from>
    <xdr:to>
      <xdr:col>4</xdr:col>
      <xdr:colOff>1593403</xdr:colOff>
      <xdr:row>6</xdr:row>
      <xdr:rowOff>1666146</xdr:rowOff>
    </xdr:to>
    <xdr:pic>
      <xdr:nvPicPr>
        <xdr:cNvPr id="194" name="图片 21" descr="图片 21">
          <a:extLst>
            <a:ext uri="{FF2B5EF4-FFF2-40B4-BE49-F238E27FC236}">
              <a16:creationId xmlns:a16="http://schemas.microsoft.com/office/drawing/2014/main" id="{00000000-0008-0000-04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36104" y="6810189"/>
          <a:ext cx="1348000" cy="4807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224221</xdr:colOff>
      <xdr:row>7</xdr:row>
      <xdr:rowOff>65696</xdr:rowOff>
    </xdr:from>
    <xdr:to>
      <xdr:col>4</xdr:col>
      <xdr:colOff>1458467</xdr:colOff>
      <xdr:row>7</xdr:row>
      <xdr:rowOff>1370848</xdr:rowOff>
    </xdr:to>
    <xdr:pic>
      <xdr:nvPicPr>
        <xdr:cNvPr id="195" name="图片 22" descr="图片 22">
          <a:extLst>
            <a:ext uri="{FF2B5EF4-FFF2-40B4-BE49-F238E27FC236}">
              <a16:creationId xmlns:a16="http://schemas.microsoft.com/office/drawing/2014/main" id="{00000000-0008-0000-04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14921" y="7450111"/>
          <a:ext cx="1234246" cy="13051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117029</xdr:colOff>
      <xdr:row>8</xdr:row>
      <xdr:rowOff>80913</xdr:rowOff>
    </xdr:from>
    <xdr:to>
      <xdr:col>4</xdr:col>
      <xdr:colOff>1514133</xdr:colOff>
      <xdr:row>8</xdr:row>
      <xdr:rowOff>980382</xdr:rowOff>
    </xdr:to>
    <xdr:pic>
      <xdr:nvPicPr>
        <xdr:cNvPr id="196" name="图片 23" descr="图片 23">
          <a:extLst>
            <a:ext uri="{FF2B5EF4-FFF2-40B4-BE49-F238E27FC236}">
              <a16:creationId xmlns:a16="http://schemas.microsoft.com/office/drawing/2014/main" id="{00000000-0008-0000-04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07729" y="8914398"/>
          <a:ext cx="1397104" cy="8994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89248</xdr:colOff>
      <xdr:row>9</xdr:row>
      <xdr:rowOff>116897</xdr:rowOff>
    </xdr:from>
    <xdr:to>
      <xdr:col>4</xdr:col>
      <xdr:colOff>1676747</xdr:colOff>
      <xdr:row>9</xdr:row>
      <xdr:rowOff>1174050</xdr:rowOff>
    </xdr:to>
    <xdr:pic>
      <xdr:nvPicPr>
        <xdr:cNvPr id="197" name="图片 24" descr="图片 24">
          <a:extLst>
            <a:ext uri="{FF2B5EF4-FFF2-40B4-BE49-F238E27FC236}">
              <a16:creationId xmlns:a16="http://schemas.microsoft.com/office/drawing/2014/main" id="{00000000-0008-0000-04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79948" y="10028612"/>
          <a:ext cx="1587500" cy="10571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111904</xdr:colOff>
      <xdr:row>10</xdr:row>
      <xdr:rowOff>57199</xdr:rowOff>
    </xdr:from>
    <xdr:to>
      <xdr:col>4</xdr:col>
      <xdr:colOff>1647605</xdr:colOff>
      <xdr:row>10</xdr:row>
      <xdr:rowOff>968688</xdr:rowOff>
    </xdr:to>
    <xdr:pic>
      <xdr:nvPicPr>
        <xdr:cNvPr id="198" name="图片 25" descr="图片 25">
          <a:extLst>
            <a:ext uri="{FF2B5EF4-FFF2-40B4-BE49-F238E27FC236}">
              <a16:creationId xmlns:a16="http://schemas.microsoft.com/office/drawing/2014/main" id="{00000000-0008-0000-04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02604" y="11300509"/>
          <a:ext cx="1535702" cy="9114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148779</xdr:colOff>
      <xdr:row>11</xdr:row>
      <xdr:rowOff>86020</xdr:rowOff>
    </xdr:from>
    <xdr:to>
      <xdr:col>4</xdr:col>
      <xdr:colOff>1530011</xdr:colOff>
      <xdr:row>11</xdr:row>
      <xdr:rowOff>1217103</xdr:rowOff>
    </xdr:to>
    <xdr:pic>
      <xdr:nvPicPr>
        <xdr:cNvPr id="199" name="图片 26" descr="图片 26">
          <a:extLst>
            <a:ext uri="{FF2B5EF4-FFF2-40B4-BE49-F238E27FC236}">
              <a16:creationId xmlns:a16="http://schemas.microsoft.com/office/drawing/2014/main" id="{00000000-0008-0000-04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39479" y="12463440"/>
          <a:ext cx="1381233" cy="11310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50066</xdr:colOff>
      <xdr:row>12</xdr:row>
      <xdr:rowOff>302930</xdr:rowOff>
    </xdr:from>
    <xdr:to>
      <xdr:col>4</xdr:col>
      <xdr:colOff>1701067</xdr:colOff>
      <xdr:row>12</xdr:row>
      <xdr:rowOff>1651248</xdr:rowOff>
    </xdr:to>
    <xdr:pic>
      <xdr:nvPicPr>
        <xdr:cNvPr id="200" name="图片 27" descr="图片 27">
          <a:extLst>
            <a:ext uri="{FF2B5EF4-FFF2-40B4-BE49-F238E27FC236}">
              <a16:creationId xmlns:a16="http://schemas.microsoft.com/office/drawing/2014/main" id="{00000000-0008-0000-04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40766" y="14049410"/>
          <a:ext cx="1651002" cy="13483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64210</xdr:colOff>
      <xdr:row>13</xdr:row>
      <xdr:rowOff>133171</xdr:rowOff>
    </xdr:from>
    <xdr:to>
      <xdr:col>4</xdr:col>
      <xdr:colOff>1695299</xdr:colOff>
      <xdr:row>13</xdr:row>
      <xdr:rowOff>1130403</xdr:rowOff>
    </xdr:to>
    <xdr:pic>
      <xdr:nvPicPr>
        <xdr:cNvPr id="201" name="图片 28" descr="图片 28">
          <a:extLst>
            <a:ext uri="{FF2B5EF4-FFF2-40B4-BE49-F238E27FC236}">
              <a16:creationId xmlns:a16="http://schemas.microsoft.com/office/drawing/2014/main" id="{00000000-0008-0000-04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54910" y="15928161"/>
          <a:ext cx="1631090" cy="9972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212278</xdr:colOff>
      <xdr:row>14</xdr:row>
      <xdr:rowOff>98321</xdr:rowOff>
    </xdr:from>
    <xdr:to>
      <xdr:col>4</xdr:col>
      <xdr:colOff>1545779</xdr:colOff>
      <xdr:row>14</xdr:row>
      <xdr:rowOff>1874545</xdr:rowOff>
    </xdr:to>
    <xdr:pic>
      <xdr:nvPicPr>
        <xdr:cNvPr id="202" name="图片 29" descr="图片 29">
          <a:extLst>
            <a:ext uri="{FF2B5EF4-FFF2-40B4-BE49-F238E27FC236}">
              <a16:creationId xmlns:a16="http://schemas.microsoft.com/office/drawing/2014/main" id="{00000000-0008-0000-04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02978" y="17177281"/>
          <a:ext cx="1333502" cy="17762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49427</xdr:colOff>
      <xdr:row>15</xdr:row>
      <xdr:rowOff>90634</xdr:rowOff>
    </xdr:from>
    <xdr:to>
      <xdr:col>4</xdr:col>
      <xdr:colOff>1676640</xdr:colOff>
      <xdr:row>15</xdr:row>
      <xdr:rowOff>1190909</xdr:rowOff>
    </xdr:to>
    <xdr:pic>
      <xdr:nvPicPr>
        <xdr:cNvPr id="203" name="图片 30" descr="图片 30">
          <a:extLst>
            <a:ext uri="{FF2B5EF4-FFF2-40B4-BE49-F238E27FC236}">
              <a16:creationId xmlns:a16="http://schemas.microsoft.com/office/drawing/2014/main" id="{00000000-0008-0000-04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12089" r="1236" b="3929"/>
        <a:stretch>
          <a:fillRect/>
        </a:stretch>
      </xdr:blipFill>
      <xdr:spPr>
        <a:xfrm>
          <a:off x="1840127" y="19264459"/>
          <a:ext cx="1627214" cy="11002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93215</xdr:colOff>
      <xdr:row>16</xdr:row>
      <xdr:rowOff>58081</xdr:rowOff>
    </xdr:from>
    <xdr:to>
      <xdr:col>4</xdr:col>
      <xdr:colOff>998090</xdr:colOff>
      <xdr:row>16</xdr:row>
      <xdr:rowOff>917713</xdr:rowOff>
    </xdr:to>
    <xdr:pic>
      <xdr:nvPicPr>
        <xdr:cNvPr id="204" name="图片 31" descr="图片 31">
          <a:extLst>
            <a:ext uri="{FF2B5EF4-FFF2-40B4-BE49-F238E27FC236}">
              <a16:creationId xmlns:a16="http://schemas.microsoft.com/office/drawing/2014/main" id="{00000000-0008-0000-04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83915" y="20476506"/>
          <a:ext cx="904876" cy="8596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325406</xdr:colOff>
      <xdr:row>17</xdr:row>
      <xdr:rowOff>58935</xdr:rowOff>
    </xdr:from>
    <xdr:to>
      <xdr:col>4</xdr:col>
      <xdr:colOff>1357281</xdr:colOff>
      <xdr:row>17</xdr:row>
      <xdr:rowOff>1348779</xdr:rowOff>
    </xdr:to>
    <xdr:pic>
      <xdr:nvPicPr>
        <xdr:cNvPr id="205" name="图片 32" descr="图片 32">
          <a:extLst>
            <a:ext uri="{FF2B5EF4-FFF2-40B4-BE49-F238E27FC236}">
              <a16:creationId xmlns:a16="http://schemas.microsoft.com/office/drawing/2014/main" id="{00000000-0008-0000-04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6106" y="21404460"/>
          <a:ext cx="1031876" cy="1289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367112</xdr:colOff>
      <xdr:row>18</xdr:row>
      <xdr:rowOff>58204</xdr:rowOff>
    </xdr:from>
    <xdr:to>
      <xdr:col>4</xdr:col>
      <xdr:colOff>1264050</xdr:colOff>
      <xdr:row>18</xdr:row>
      <xdr:rowOff>955141</xdr:rowOff>
    </xdr:to>
    <xdr:pic>
      <xdr:nvPicPr>
        <xdr:cNvPr id="206" name="图片 33" descr="图片 33">
          <a:extLst>
            <a:ext uri="{FF2B5EF4-FFF2-40B4-BE49-F238E27FC236}">
              <a16:creationId xmlns:a16="http://schemas.microsoft.com/office/drawing/2014/main" id="{00000000-0008-0000-04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57812" y="22762629"/>
          <a:ext cx="896938" cy="89693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75981</xdr:colOff>
      <xdr:row>19</xdr:row>
      <xdr:rowOff>148173</xdr:rowOff>
    </xdr:from>
    <xdr:to>
      <xdr:col>4</xdr:col>
      <xdr:colOff>1647605</xdr:colOff>
      <xdr:row>19</xdr:row>
      <xdr:rowOff>1122578</xdr:rowOff>
    </xdr:to>
    <xdr:pic>
      <xdr:nvPicPr>
        <xdr:cNvPr id="207" name="图片 34" descr="图片 34">
          <a:extLst>
            <a:ext uri="{FF2B5EF4-FFF2-40B4-BE49-F238E27FC236}">
              <a16:creationId xmlns:a16="http://schemas.microsoft.com/office/drawing/2014/main" id="{00000000-0008-0000-04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66681" y="23817798"/>
          <a:ext cx="1571625" cy="9744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77341</xdr:colOff>
      <xdr:row>20</xdr:row>
      <xdr:rowOff>43371</xdr:rowOff>
    </xdr:from>
    <xdr:to>
      <xdr:col>4</xdr:col>
      <xdr:colOff>1615284</xdr:colOff>
      <xdr:row>20</xdr:row>
      <xdr:rowOff>1871266</xdr:rowOff>
    </xdr:to>
    <xdr:pic>
      <xdr:nvPicPr>
        <xdr:cNvPr id="208" name="图片 35" descr="图片 35">
          <a:extLst>
            <a:ext uri="{FF2B5EF4-FFF2-40B4-BE49-F238E27FC236}">
              <a16:creationId xmlns:a16="http://schemas.microsoft.com/office/drawing/2014/main" id="{00000000-0008-0000-04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68041" y="25023001"/>
          <a:ext cx="1537943" cy="182789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75981</xdr:colOff>
      <xdr:row>21</xdr:row>
      <xdr:rowOff>255772</xdr:rowOff>
    </xdr:from>
    <xdr:to>
      <xdr:col>4</xdr:col>
      <xdr:colOff>1672741</xdr:colOff>
      <xdr:row>21</xdr:row>
      <xdr:rowOff>1692856</xdr:rowOff>
    </xdr:to>
    <xdr:pic>
      <xdr:nvPicPr>
        <xdr:cNvPr id="209" name="图片 36" descr="图片 36">
          <a:extLst>
            <a:ext uri="{FF2B5EF4-FFF2-40B4-BE49-F238E27FC236}">
              <a16:creationId xmlns:a16="http://schemas.microsoft.com/office/drawing/2014/main" id="{00000000-0008-0000-04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66681" y="27203902"/>
          <a:ext cx="1596761" cy="14370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148779</xdr:colOff>
      <xdr:row>22</xdr:row>
      <xdr:rowOff>50218</xdr:rowOff>
    </xdr:from>
    <xdr:to>
      <xdr:col>4</xdr:col>
      <xdr:colOff>1561653</xdr:colOff>
      <xdr:row>22</xdr:row>
      <xdr:rowOff>992134</xdr:rowOff>
    </xdr:to>
    <xdr:pic>
      <xdr:nvPicPr>
        <xdr:cNvPr id="210" name="图片 37" descr="图片 37">
          <a:extLst>
            <a:ext uri="{FF2B5EF4-FFF2-40B4-BE49-F238E27FC236}">
              <a16:creationId xmlns:a16="http://schemas.microsoft.com/office/drawing/2014/main" id="{00000000-0008-0000-04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39479" y="28940813"/>
          <a:ext cx="1412875" cy="9419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188466</xdr:colOff>
      <xdr:row>23</xdr:row>
      <xdr:rowOff>42617</xdr:rowOff>
    </xdr:from>
    <xdr:to>
      <xdr:col>4</xdr:col>
      <xdr:colOff>1434653</xdr:colOff>
      <xdr:row>23</xdr:row>
      <xdr:rowOff>590940</xdr:rowOff>
    </xdr:to>
    <xdr:pic>
      <xdr:nvPicPr>
        <xdr:cNvPr id="211" name="图片 38" descr="图片 38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979166" y="29947942"/>
          <a:ext cx="1246188" cy="5483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156716</xdr:colOff>
      <xdr:row>24</xdr:row>
      <xdr:rowOff>50793</xdr:rowOff>
    </xdr:from>
    <xdr:to>
      <xdr:col>4</xdr:col>
      <xdr:colOff>1371153</xdr:colOff>
      <xdr:row>24</xdr:row>
      <xdr:rowOff>1487877</xdr:rowOff>
    </xdr:to>
    <xdr:pic>
      <xdr:nvPicPr>
        <xdr:cNvPr id="212" name="图片 39" descr="图片 39">
          <a:extLst>
            <a:ext uri="{FF2B5EF4-FFF2-40B4-BE49-F238E27FC236}">
              <a16:creationId xmlns:a16="http://schemas.microsoft.com/office/drawing/2014/main" id="{00000000-0008-0000-04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47416" y="30765108"/>
          <a:ext cx="1214438" cy="14370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148779</xdr:colOff>
      <xdr:row>25</xdr:row>
      <xdr:rowOff>58730</xdr:rowOff>
    </xdr:from>
    <xdr:to>
      <xdr:col>4</xdr:col>
      <xdr:colOff>1244153</xdr:colOff>
      <xdr:row>25</xdr:row>
      <xdr:rowOff>759770</xdr:rowOff>
    </xdr:to>
    <xdr:pic>
      <xdr:nvPicPr>
        <xdr:cNvPr id="213" name="图片 40" descr="图片 40">
          <a:extLst>
            <a:ext uri="{FF2B5EF4-FFF2-40B4-BE49-F238E27FC236}">
              <a16:creationId xmlns:a16="http://schemas.microsoft.com/office/drawing/2014/main" id="{00000000-0008-0000-04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9479" y="32284345"/>
          <a:ext cx="1095375" cy="7010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164654</xdr:colOff>
      <xdr:row>26</xdr:row>
      <xdr:rowOff>50796</xdr:rowOff>
    </xdr:from>
    <xdr:to>
      <xdr:col>4</xdr:col>
      <xdr:colOff>1577528</xdr:colOff>
      <xdr:row>26</xdr:row>
      <xdr:rowOff>926778</xdr:rowOff>
    </xdr:to>
    <xdr:pic>
      <xdr:nvPicPr>
        <xdr:cNvPr id="214" name="图片 41" descr="图片 41">
          <a:extLst>
            <a:ext uri="{FF2B5EF4-FFF2-40B4-BE49-F238E27FC236}">
              <a16:creationId xmlns:a16="http://schemas.microsoft.com/office/drawing/2014/main" id="{00000000-0008-0000-04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955354" y="33063811"/>
          <a:ext cx="1412875" cy="8759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63734</xdr:colOff>
      <xdr:row>27</xdr:row>
      <xdr:rowOff>39725</xdr:rowOff>
    </xdr:from>
    <xdr:to>
      <xdr:col>4</xdr:col>
      <xdr:colOff>1699874</xdr:colOff>
      <xdr:row>27</xdr:row>
      <xdr:rowOff>2173551</xdr:rowOff>
    </xdr:to>
    <xdr:pic>
      <xdr:nvPicPr>
        <xdr:cNvPr id="215" name="图片 42" descr="图片 42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54434" y="34216060"/>
          <a:ext cx="1636141" cy="21338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85277</xdr:colOff>
      <xdr:row>28</xdr:row>
      <xdr:rowOff>51061</xdr:rowOff>
    </xdr:from>
    <xdr:to>
      <xdr:col>4</xdr:col>
      <xdr:colOff>1426715</xdr:colOff>
      <xdr:row>28</xdr:row>
      <xdr:rowOff>1012422</xdr:rowOff>
    </xdr:to>
    <xdr:pic>
      <xdr:nvPicPr>
        <xdr:cNvPr id="216" name="图片 43" descr="图片 43">
          <a:extLst>
            <a:ext uri="{FF2B5EF4-FFF2-40B4-BE49-F238E27FC236}">
              <a16:creationId xmlns:a16="http://schemas.microsoft.com/office/drawing/2014/main" id="{00000000-0008-0000-04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75977" y="36462596"/>
          <a:ext cx="1341439" cy="9613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101152</xdr:colOff>
      <xdr:row>29</xdr:row>
      <xdr:rowOff>51061</xdr:rowOff>
    </xdr:from>
    <xdr:to>
      <xdr:col>4</xdr:col>
      <xdr:colOff>1291778</xdr:colOff>
      <xdr:row>29</xdr:row>
      <xdr:rowOff>864654</xdr:rowOff>
    </xdr:to>
    <xdr:pic>
      <xdr:nvPicPr>
        <xdr:cNvPr id="217" name="图片 44" descr="图片 44">
          <a:extLst>
            <a:ext uri="{FF2B5EF4-FFF2-40B4-BE49-F238E27FC236}">
              <a16:creationId xmlns:a16="http://schemas.microsoft.com/office/drawing/2014/main" id="{00000000-0008-0000-04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91852" y="37516696"/>
          <a:ext cx="1190627" cy="8135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48991</xdr:colOff>
      <xdr:row>30</xdr:row>
      <xdr:rowOff>29518</xdr:rowOff>
    </xdr:from>
    <xdr:to>
      <xdr:col>4</xdr:col>
      <xdr:colOff>1742854</xdr:colOff>
      <xdr:row>30</xdr:row>
      <xdr:rowOff>2257221</xdr:rowOff>
    </xdr:to>
    <xdr:pic>
      <xdr:nvPicPr>
        <xdr:cNvPr id="218" name="图片 45" descr="图片 45">
          <a:extLst>
            <a:ext uri="{FF2B5EF4-FFF2-40B4-BE49-F238E27FC236}">
              <a16:creationId xmlns:a16="http://schemas.microsoft.com/office/drawing/2014/main" id="{00000000-0008-0000-04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839691" y="38422253"/>
          <a:ext cx="1693864" cy="22277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156716</xdr:colOff>
      <xdr:row>31</xdr:row>
      <xdr:rowOff>51061</xdr:rowOff>
    </xdr:from>
    <xdr:to>
      <xdr:col>4</xdr:col>
      <xdr:colOff>1625154</xdr:colOff>
      <xdr:row>31</xdr:row>
      <xdr:rowOff>1968187</xdr:rowOff>
    </xdr:to>
    <xdr:pic>
      <xdr:nvPicPr>
        <xdr:cNvPr id="219" name="图片 46" descr="图片 46">
          <a:extLst>
            <a:ext uri="{FF2B5EF4-FFF2-40B4-BE49-F238E27FC236}">
              <a16:creationId xmlns:a16="http://schemas.microsoft.com/office/drawing/2014/main" id="{00000000-0008-0000-04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947416" y="40742496"/>
          <a:ext cx="1468439" cy="19171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117029</xdr:colOff>
      <xdr:row>32</xdr:row>
      <xdr:rowOff>107218</xdr:rowOff>
    </xdr:from>
    <xdr:to>
      <xdr:col>4</xdr:col>
      <xdr:colOff>1252091</xdr:colOff>
      <xdr:row>32</xdr:row>
      <xdr:rowOff>1317951</xdr:rowOff>
    </xdr:to>
    <xdr:pic>
      <xdr:nvPicPr>
        <xdr:cNvPr id="220" name="图片 47" descr="图片 47">
          <a:extLst>
            <a:ext uri="{FF2B5EF4-FFF2-40B4-BE49-F238E27FC236}">
              <a16:creationId xmlns:a16="http://schemas.microsoft.com/office/drawing/2014/main" id="{00000000-0008-0000-04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907729" y="42964003"/>
          <a:ext cx="1135063" cy="12107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132904</xdr:colOff>
      <xdr:row>33</xdr:row>
      <xdr:rowOff>59593</xdr:rowOff>
    </xdr:from>
    <xdr:to>
      <xdr:col>4</xdr:col>
      <xdr:colOff>1723500</xdr:colOff>
      <xdr:row>33</xdr:row>
      <xdr:rowOff>1364745</xdr:rowOff>
    </xdr:to>
    <xdr:pic>
      <xdr:nvPicPr>
        <xdr:cNvPr id="221" name="图片 48" descr="图片 48">
          <a:extLst>
            <a:ext uri="{FF2B5EF4-FFF2-40B4-BE49-F238E27FC236}">
              <a16:creationId xmlns:a16="http://schemas.microsoft.com/office/drawing/2014/main" id="{00000000-0008-0000-04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23604" y="44275278"/>
          <a:ext cx="1590597" cy="13051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117029</xdr:colOff>
      <xdr:row>34</xdr:row>
      <xdr:rowOff>68452</xdr:rowOff>
    </xdr:from>
    <xdr:to>
      <xdr:col>4</xdr:col>
      <xdr:colOff>1720975</xdr:colOff>
      <xdr:row>34</xdr:row>
      <xdr:rowOff>2296155</xdr:rowOff>
    </xdr:to>
    <xdr:pic>
      <xdr:nvPicPr>
        <xdr:cNvPr id="222" name="图片 49" descr="图片 49">
          <a:extLst>
            <a:ext uri="{FF2B5EF4-FFF2-40B4-BE49-F238E27FC236}">
              <a16:creationId xmlns:a16="http://schemas.microsoft.com/office/drawing/2014/main" id="{00000000-0008-0000-04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07729" y="45681137"/>
          <a:ext cx="1603947" cy="22277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101154</xdr:colOff>
      <xdr:row>35</xdr:row>
      <xdr:rowOff>83406</xdr:rowOff>
    </xdr:from>
    <xdr:to>
      <xdr:col>4</xdr:col>
      <xdr:colOff>1593403</xdr:colOff>
      <xdr:row>35</xdr:row>
      <xdr:rowOff>620617</xdr:rowOff>
    </xdr:to>
    <xdr:pic>
      <xdr:nvPicPr>
        <xdr:cNvPr id="223" name="图片 50" descr="图片 50">
          <a:extLst>
            <a:ext uri="{FF2B5EF4-FFF2-40B4-BE49-F238E27FC236}">
              <a16:creationId xmlns:a16="http://schemas.microsoft.com/office/drawing/2014/main" id="{00000000-0008-0000-04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891854" y="48096391"/>
          <a:ext cx="1492250" cy="5372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101155</xdr:colOff>
      <xdr:row>36</xdr:row>
      <xdr:rowOff>67997</xdr:rowOff>
    </xdr:from>
    <xdr:to>
      <xdr:col>4</xdr:col>
      <xdr:colOff>1498258</xdr:colOff>
      <xdr:row>36</xdr:row>
      <xdr:rowOff>548783</xdr:rowOff>
    </xdr:to>
    <xdr:pic>
      <xdr:nvPicPr>
        <xdr:cNvPr id="224" name="图片 51" descr="图片 51">
          <a:extLst>
            <a:ext uri="{FF2B5EF4-FFF2-40B4-BE49-F238E27FC236}">
              <a16:creationId xmlns:a16="http://schemas.microsoft.com/office/drawing/2014/main" id="{00000000-0008-0000-04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91855" y="48825202"/>
          <a:ext cx="1397104" cy="4807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50126</xdr:colOff>
      <xdr:row>37</xdr:row>
      <xdr:rowOff>46454</xdr:rowOff>
    </xdr:from>
    <xdr:to>
      <xdr:col>4</xdr:col>
      <xdr:colOff>1690015</xdr:colOff>
      <xdr:row>37</xdr:row>
      <xdr:rowOff>571284</xdr:rowOff>
    </xdr:to>
    <xdr:pic>
      <xdr:nvPicPr>
        <xdr:cNvPr id="225" name="图片 52" descr="图片 52">
          <a:extLst>
            <a:ext uri="{FF2B5EF4-FFF2-40B4-BE49-F238E27FC236}">
              <a16:creationId xmlns:a16="http://schemas.microsoft.com/office/drawing/2014/main" id="{00000000-0008-0000-04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40826" y="49400559"/>
          <a:ext cx="1639890" cy="5248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124966</xdr:colOff>
      <xdr:row>38</xdr:row>
      <xdr:rowOff>98529</xdr:rowOff>
    </xdr:from>
    <xdr:to>
      <xdr:col>4</xdr:col>
      <xdr:colOff>1676747</xdr:colOff>
      <xdr:row>38</xdr:row>
      <xdr:rowOff>899247</xdr:rowOff>
    </xdr:to>
    <xdr:pic>
      <xdr:nvPicPr>
        <xdr:cNvPr id="226" name="图片 53" descr="图片 53">
          <a:extLst>
            <a:ext uri="{FF2B5EF4-FFF2-40B4-BE49-F238E27FC236}">
              <a16:creationId xmlns:a16="http://schemas.microsoft.com/office/drawing/2014/main" id="{00000000-0008-0000-04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915666" y="50062234"/>
          <a:ext cx="1551782" cy="8007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124966</xdr:colOff>
      <xdr:row>39</xdr:row>
      <xdr:rowOff>36247</xdr:rowOff>
    </xdr:from>
    <xdr:to>
      <xdr:col>4</xdr:col>
      <xdr:colOff>896036</xdr:colOff>
      <xdr:row>39</xdr:row>
      <xdr:rowOff>575997</xdr:rowOff>
    </xdr:to>
    <xdr:pic>
      <xdr:nvPicPr>
        <xdr:cNvPr id="227" name="图片 54" descr="图片 54">
          <a:extLst>
            <a:ext uri="{FF2B5EF4-FFF2-40B4-BE49-F238E27FC236}">
              <a16:creationId xmlns:a16="http://schemas.microsoft.com/office/drawing/2014/main" id="{00000000-0008-0000-04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15666" y="50952452"/>
          <a:ext cx="771071" cy="5397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124966</xdr:colOff>
      <xdr:row>40</xdr:row>
      <xdr:rowOff>67997</xdr:rowOff>
    </xdr:from>
    <xdr:to>
      <xdr:col>4</xdr:col>
      <xdr:colOff>886967</xdr:colOff>
      <xdr:row>40</xdr:row>
      <xdr:rowOff>597230</xdr:rowOff>
    </xdr:to>
    <xdr:pic>
      <xdr:nvPicPr>
        <xdr:cNvPr id="228" name="图片 55" descr="图片 55">
          <a:extLst>
            <a:ext uri="{FF2B5EF4-FFF2-40B4-BE49-F238E27FC236}">
              <a16:creationId xmlns:a16="http://schemas.microsoft.com/office/drawing/2014/main" id="{00000000-0008-0000-04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915666" y="51619202"/>
          <a:ext cx="762001" cy="5292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148777</xdr:colOff>
      <xdr:row>41</xdr:row>
      <xdr:rowOff>67994</xdr:rowOff>
    </xdr:from>
    <xdr:to>
      <xdr:col>4</xdr:col>
      <xdr:colOff>950465</xdr:colOff>
      <xdr:row>41</xdr:row>
      <xdr:rowOff>819576</xdr:rowOff>
    </xdr:to>
    <xdr:pic>
      <xdr:nvPicPr>
        <xdr:cNvPr id="229" name="图片 56" descr="图片 56">
          <a:extLst>
            <a:ext uri="{FF2B5EF4-FFF2-40B4-BE49-F238E27FC236}">
              <a16:creationId xmlns:a16="http://schemas.microsoft.com/office/drawing/2014/main" id="{00000000-0008-0000-04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939477" y="52266899"/>
          <a:ext cx="801689" cy="7515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120695</xdr:colOff>
      <xdr:row>51</xdr:row>
      <xdr:rowOff>93433</xdr:rowOff>
    </xdr:from>
    <xdr:to>
      <xdr:col>3</xdr:col>
      <xdr:colOff>1324433</xdr:colOff>
      <xdr:row>51</xdr:row>
      <xdr:rowOff>1104575</xdr:rowOff>
    </xdr:to>
    <xdr:pic>
      <xdr:nvPicPr>
        <xdr:cNvPr id="231" name="图片 12" descr="图片 12">
          <a:extLst>
            <a:ext uri="{FF2B5EF4-FFF2-40B4-BE49-F238E27FC236}">
              <a16:creationId xmlns:a16="http://schemas.microsoft.com/office/drawing/2014/main" id="{00000000-0008-0000-05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5595" y="41921518"/>
          <a:ext cx="1203739" cy="10111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114069</xdr:colOff>
      <xdr:row>36</xdr:row>
      <xdr:rowOff>100062</xdr:rowOff>
    </xdr:from>
    <xdr:to>
      <xdr:col>3</xdr:col>
      <xdr:colOff>982134</xdr:colOff>
      <xdr:row>36</xdr:row>
      <xdr:rowOff>650357</xdr:rowOff>
    </xdr:to>
    <xdr:pic>
      <xdr:nvPicPr>
        <xdr:cNvPr id="232" name="图片 15" descr="图片 15">
          <a:extLst>
            <a:ext uri="{FF2B5EF4-FFF2-40B4-BE49-F238E27FC236}">
              <a16:creationId xmlns:a16="http://schemas.microsoft.com/office/drawing/2014/main" id="{00000000-0008-0000-05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8969" y="28948747"/>
          <a:ext cx="868066" cy="55029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100816</xdr:colOff>
      <xdr:row>37</xdr:row>
      <xdr:rowOff>87362</xdr:rowOff>
    </xdr:from>
    <xdr:to>
      <xdr:col>3</xdr:col>
      <xdr:colOff>876843</xdr:colOff>
      <xdr:row>37</xdr:row>
      <xdr:rowOff>661622</xdr:rowOff>
    </xdr:to>
    <xdr:pic>
      <xdr:nvPicPr>
        <xdr:cNvPr id="233" name="图片 17" descr="图片 17">
          <a:extLst>
            <a:ext uri="{FF2B5EF4-FFF2-40B4-BE49-F238E27FC236}">
              <a16:creationId xmlns:a16="http://schemas.microsoft.com/office/drawing/2014/main" id="{00000000-0008-0000-05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05716" y="29647247"/>
          <a:ext cx="776028" cy="5742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111861</xdr:colOff>
      <xdr:row>38</xdr:row>
      <xdr:rowOff>25518</xdr:rowOff>
    </xdr:from>
    <xdr:to>
      <xdr:col>3</xdr:col>
      <xdr:colOff>875161</xdr:colOff>
      <xdr:row>38</xdr:row>
      <xdr:rowOff>544562</xdr:rowOff>
    </xdr:to>
    <xdr:pic>
      <xdr:nvPicPr>
        <xdr:cNvPr id="234" name="图片 36" descr="图片 36">
          <a:extLst>
            <a:ext uri="{FF2B5EF4-FFF2-40B4-BE49-F238E27FC236}">
              <a16:creationId xmlns:a16="http://schemas.microsoft.com/office/drawing/2014/main" id="{00000000-0008-0000-05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16761" y="30334703"/>
          <a:ext cx="763301" cy="5190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45047</xdr:colOff>
      <xdr:row>39</xdr:row>
      <xdr:rowOff>55336</xdr:rowOff>
    </xdr:from>
    <xdr:to>
      <xdr:col>3</xdr:col>
      <xdr:colOff>813289</xdr:colOff>
      <xdr:row>39</xdr:row>
      <xdr:rowOff>585422</xdr:rowOff>
    </xdr:to>
    <xdr:pic>
      <xdr:nvPicPr>
        <xdr:cNvPr id="235" name="图片 37" descr="图片 37">
          <a:extLst>
            <a:ext uri="{FF2B5EF4-FFF2-40B4-BE49-F238E27FC236}">
              <a16:creationId xmlns:a16="http://schemas.microsoft.com/office/drawing/2014/main" id="{00000000-0008-0000-05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49947" y="30999521"/>
          <a:ext cx="768243" cy="530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95846</xdr:colOff>
      <xdr:row>40</xdr:row>
      <xdr:rowOff>73003</xdr:rowOff>
    </xdr:from>
    <xdr:to>
      <xdr:col>3</xdr:col>
      <xdr:colOff>868889</xdr:colOff>
      <xdr:row>40</xdr:row>
      <xdr:rowOff>614136</xdr:rowOff>
    </xdr:to>
    <xdr:pic>
      <xdr:nvPicPr>
        <xdr:cNvPr id="236" name="图片 38" descr="图片 38">
          <a:extLst>
            <a:ext uri="{FF2B5EF4-FFF2-40B4-BE49-F238E27FC236}">
              <a16:creationId xmlns:a16="http://schemas.microsoft.com/office/drawing/2014/main" id="{00000000-0008-0000-05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00746" y="31702988"/>
          <a:ext cx="773044" cy="5411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100816</xdr:colOff>
      <xdr:row>41</xdr:row>
      <xdr:rowOff>25518</xdr:rowOff>
    </xdr:from>
    <xdr:to>
      <xdr:col>3</xdr:col>
      <xdr:colOff>877311</xdr:colOff>
      <xdr:row>41</xdr:row>
      <xdr:rowOff>522474</xdr:rowOff>
    </xdr:to>
    <xdr:pic>
      <xdr:nvPicPr>
        <xdr:cNvPr id="237" name="图片 49" descr="图片 49">
          <a:extLst>
            <a:ext uri="{FF2B5EF4-FFF2-40B4-BE49-F238E27FC236}">
              <a16:creationId xmlns:a16="http://schemas.microsoft.com/office/drawing/2014/main" id="{00000000-0008-0000-05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05716" y="32379403"/>
          <a:ext cx="776496" cy="4969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101525</xdr:colOff>
      <xdr:row>44</xdr:row>
      <xdr:rowOff>71332</xdr:rowOff>
    </xdr:from>
    <xdr:to>
      <xdr:col>3</xdr:col>
      <xdr:colOff>914447</xdr:colOff>
      <xdr:row>44</xdr:row>
      <xdr:rowOff>656636</xdr:rowOff>
    </xdr:to>
    <xdr:pic>
      <xdr:nvPicPr>
        <xdr:cNvPr id="238" name="图片 50" descr="图片 50">
          <a:extLst>
            <a:ext uri="{FF2B5EF4-FFF2-40B4-BE49-F238E27FC236}">
              <a16:creationId xmlns:a16="http://schemas.microsoft.com/office/drawing/2014/main" id="{00000000-0008-0000-05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06425" y="34901717"/>
          <a:ext cx="812923" cy="5853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95847</xdr:colOff>
      <xdr:row>42</xdr:row>
      <xdr:rowOff>76321</xdr:rowOff>
    </xdr:from>
    <xdr:to>
      <xdr:col>3</xdr:col>
      <xdr:colOff>951715</xdr:colOff>
      <xdr:row>42</xdr:row>
      <xdr:rowOff>761014</xdr:rowOff>
    </xdr:to>
    <xdr:pic>
      <xdr:nvPicPr>
        <xdr:cNvPr id="239" name="图片 51" descr="图片 51">
          <a:extLst>
            <a:ext uri="{FF2B5EF4-FFF2-40B4-BE49-F238E27FC236}">
              <a16:creationId xmlns:a16="http://schemas.microsoft.com/office/drawing/2014/main" id="{00000000-0008-0000-05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747" y="33027106"/>
          <a:ext cx="855869" cy="6846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310986</xdr:colOff>
      <xdr:row>42</xdr:row>
      <xdr:rowOff>164331</xdr:rowOff>
    </xdr:from>
    <xdr:to>
      <xdr:col>3</xdr:col>
      <xdr:colOff>1191004</xdr:colOff>
      <xdr:row>42</xdr:row>
      <xdr:rowOff>503138</xdr:rowOff>
    </xdr:to>
    <xdr:pic>
      <xdr:nvPicPr>
        <xdr:cNvPr id="240" name="图片 52" descr="图片 52">
          <a:extLst>
            <a:ext uri="{FF2B5EF4-FFF2-40B4-BE49-F238E27FC236}">
              <a16:creationId xmlns:a16="http://schemas.microsoft.com/office/drawing/2014/main" id="{00000000-0008-0000-05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014250">
          <a:off x="1415886" y="33115116"/>
          <a:ext cx="880019" cy="3388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86030</xdr:colOff>
      <xdr:row>43</xdr:row>
      <xdr:rowOff>78684</xdr:rowOff>
    </xdr:from>
    <xdr:to>
      <xdr:col>3</xdr:col>
      <xdr:colOff>1039258</xdr:colOff>
      <xdr:row>43</xdr:row>
      <xdr:rowOff>984250</xdr:rowOff>
    </xdr:to>
    <xdr:pic>
      <xdr:nvPicPr>
        <xdr:cNvPr id="241" name="图片 59" descr="图片 59">
          <a:extLst>
            <a:ext uri="{FF2B5EF4-FFF2-40B4-BE49-F238E27FC236}">
              <a16:creationId xmlns:a16="http://schemas.microsoft.com/office/drawing/2014/main" id="{00000000-0008-0000-05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90930" y="33880369"/>
          <a:ext cx="953229" cy="9055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93708</xdr:colOff>
      <xdr:row>45</xdr:row>
      <xdr:rowOff>80770</xdr:rowOff>
    </xdr:from>
    <xdr:to>
      <xdr:col>3</xdr:col>
      <xdr:colOff>1296273</xdr:colOff>
      <xdr:row>45</xdr:row>
      <xdr:rowOff>946618</xdr:rowOff>
    </xdr:to>
    <xdr:pic>
      <xdr:nvPicPr>
        <xdr:cNvPr id="242" name="图片 60" descr="图片 60">
          <a:extLst>
            <a:ext uri="{FF2B5EF4-FFF2-40B4-BE49-F238E27FC236}">
              <a16:creationId xmlns:a16="http://schemas.microsoft.com/office/drawing/2014/main" id="{00000000-0008-0000-05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98608" y="35609655"/>
          <a:ext cx="1202566" cy="8658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101921</xdr:colOff>
      <xdr:row>46</xdr:row>
      <xdr:rowOff>107792</xdr:rowOff>
    </xdr:from>
    <xdr:to>
      <xdr:col>3</xdr:col>
      <xdr:colOff>1371921</xdr:colOff>
      <xdr:row>46</xdr:row>
      <xdr:rowOff>984092</xdr:rowOff>
    </xdr:to>
    <xdr:pic>
      <xdr:nvPicPr>
        <xdr:cNvPr id="243" name="图片 64" descr="图片 64">
          <a:extLst>
            <a:ext uri="{FF2B5EF4-FFF2-40B4-BE49-F238E27FC236}">
              <a16:creationId xmlns:a16="http://schemas.microsoft.com/office/drawing/2014/main" id="{00000000-0008-0000-05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06821" y="36690777"/>
          <a:ext cx="1270001" cy="876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78178</xdr:colOff>
      <xdr:row>47</xdr:row>
      <xdr:rowOff>85703</xdr:rowOff>
    </xdr:from>
    <xdr:to>
      <xdr:col>3</xdr:col>
      <xdr:colOff>1348178</xdr:colOff>
      <xdr:row>47</xdr:row>
      <xdr:rowOff>962003</xdr:rowOff>
    </xdr:to>
    <xdr:pic>
      <xdr:nvPicPr>
        <xdr:cNvPr id="244" name="图片 65" descr="图片 65">
          <a:extLst>
            <a:ext uri="{FF2B5EF4-FFF2-40B4-BE49-F238E27FC236}">
              <a16:creationId xmlns:a16="http://schemas.microsoft.com/office/drawing/2014/main" id="{00000000-0008-0000-05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83078" y="37748188"/>
          <a:ext cx="1270001" cy="876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87564</xdr:colOff>
      <xdr:row>48</xdr:row>
      <xdr:rowOff>50918</xdr:rowOff>
    </xdr:from>
    <xdr:to>
      <xdr:col>3</xdr:col>
      <xdr:colOff>1357564</xdr:colOff>
      <xdr:row>48</xdr:row>
      <xdr:rowOff>965318</xdr:rowOff>
    </xdr:to>
    <xdr:pic>
      <xdr:nvPicPr>
        <xdr:cNvPr id="245" name="图片 69" descr="图片 69">
          <a:extLst>
            <a:ext uri="{FF2B5EF4-FFF2-40B4-BE49-F238E27FC236}">
              <a16:creationId xmlns:a16="http://schemas.microsoft.com/office/drawing/2014/main" id="{00000000-0008-0000-05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92464" y="38729403"/>
          <a:ext cx="1270001" cy="914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144438</xdr:colOff>
      <xdr:row>49</xdr:row>
      <xdr:rowOff>66377</xdr:rowOff>
    </xdr:from>
    <xdr:to>
      <xdr:col>3</xdr:col>
      <xdr:colOff>1414438</xdr:colOff>
      <xdr:row>49</xdr:row>
      <xdr:rowOff>955377</xdr:rowOff>
    </xdr:to>
    <xdr:pic>
      <xdr:nvPicPr>
        <xdr:cNvPr id="246" name="图片 81" descr="图片 81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49338" y="39760862"/>
          <a:ext cx="1270000" cy="889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63820</xdr:colOff>
      <xdr:row>50</xdr:row>
      <xdr:rowOff>84048</xdr:rowOff>
    </xdr:from>
    <xdr:to>
      <xdr:col>3</xdr:col>
      <xdr:colOff>1426780</xdr:colOff>
      <xdr:row>50</xdr:row>
      <xdr:rowOff>945440</xdr:rowOff>
    </xdr:to>
    <xdr:pic>
      <xdr:nvPicPr>
        <xdr:cNvPr id="247" name="图片 82" descr="图片 82">
          <a:extLst>
            <a:ext uri="{FF2B5EF4-FFF2-40B4-BE49-F238E27FC236}">
              <a16:creationId xmlns:a16="http://schemas.microsoft.com/office/drawing/2014/main" id="{00000000-0008-0000-05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8720" y="40807233"/>
          <a:ext cx="1362961" cy="8613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89221</xdr:colOff>
      <xdr:row>52</xdr:row>
      <xdr:rowOff>77422</xdr:rowOff>
    </xdr:from>
    <xdr:to>
      <xdr:col>3</xdr:col>
      <xdr:colOff>1613221</xdr:colOff>
      <xdr:row>52</xdr:row>
      <xdr:rowOff>1342343</xdr:rowOff>
    </xdr:to>
    <xdr:pic>
      <xdr:nvPicPr>
        <xdr:cNvPr id="248" name="图片 83" descr="图片 83">
          <a:extLst>
            <a:ext uri="{FF2B5EF4-FFF2-40B4-BE49-F238E27FC236}">
              <a16:creationId xmlns:a16="http://schemas.microsoft.com/office/drawing/2014/main" id="{00000000-0008-0000-05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94121" y="43112007"/>
          <a:ext cx="1524001" cy="12649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78178</xdr:colOff>
      <xdr:row>53</xdr:row>
      <xdr:rowOff>80736</xdr:rowOff>
    </xdr:from>
    <xdr:to>
      <xdr:col>3</xdr:col>
      <xdr:colOff>1634838</xdr:colOff>
      <xdr:row>53</xdr:row>
      <xdr:rowOff>1251344</xdr:rowOff>
    </xdr:to>
    <xdr:pic>
      <xdr:nvPicPr>
        <xdr:cNvPr id="249" name="图片 84" descr="图片 84">
          <a:extLst>
            <a:ext uri="{FF2B5EF4-FFF2-40B4-BE49-F238E27FC236}">
              <a16:creationId xmlns:a16="http://schemas.microsoft.com/office/drawing/2014/main" id="{00000000-0008-0000-05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83078" y="44563121"/>
          <a:ext cx="1556661" cy="11706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78177</xdr:colOff>
      <xdr:row>54</xdr:row>
      <xdr:rowOff>66377</xdr:rowOff>
    </xdr:from>
    <xdr:to>
      <xdr:col>3</xdr:col>
      <xdr:colOff>1320569</xdr:colOff>
      <xdr:row>54</xdr:row>
      <xdr:rowOff>960900</xdr:rowOff>
    </xdr:to>
    <xdr:pic>
      <xdr:nvPicPr>
        <xdr:cNvPr id="250" name="图片 85" descr="图片 85">
          <a:extLst>
            <a:ext uri="{FF2B5EF4-FFF2-40B4-BE49-F238E27FC236}">
              <a16:creationId xmlns:a16="http://schemas.microsoft.com/office/drawing/2014/main" id="{00000000-0008-0000-05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83077" y="45882262"/>
          <a:ext cx="1242393" cy="8945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43390</xdr:colOff>
      <xdr:row>55</xdr:row>
      <xdr:rowOff>118836</xdr:rowOff>
    </xdr:from>
    <xdr:to>
      <xdr:col>3</xdr:col>
      <xdr:colOff>1639961</xdr:colOff>
      <xdr:row>55</xdr:row>
      <xdr:rowOff>1134836</xdr:rowOff>
    </xdr:to>
    <xdr:pic>
      <xdr:nvPicPr>
        <xdr:cNvPr id="251" name="图片 86" descr="图片 86">
          <a:extLst>
            <a:ext uri="{FF2B5EF4-FFF2-40B4-BE49-F238E27FC236}">
              <a16:creationId xmlns:a16="http://schemas.microsoft.com/office/drawing/2014/main" id="{00000000-0008-0000-05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48290" y="46963421"/>
          <a:ext cx="1596572" cy="1016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78177</xdr:colOff>
      <xdr:row>56</xdr:row>
      <xdr:rowOff>77422</xdr:rowOff>
    </xdr:from>
    <xdr:to>
      <xdr:col>3</xdr:col>
      <xdr:colOff>1116264</xdr:colOff>
      <xdr:row>56</xdr:row>
      <xdr:rowOff>596466</xdr:rowOff>
    </xdr:to>
    <xdr:pic>
      <xdr:nvPicPr>
        <xdr:cNvPr id="252" name="图片 87" descr="图片 87">
          <a:extLst>
            <a:ext uri="{FF2B5EF4-FFF2-40B4-BE49-F238E27FC236}">
              <a16:creationId xmlns:a16="http://schemas.microsoft.com/office/drawing/2014/main" id="{00000000-0008-0000-05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83077" y="48128507"/>
          <a:ext cx="1038088" cy="5190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79834</xdr:colOff>
      <xdr:row>57</xdr:row>
      <xdr:rowOff>107792</xdr:rowOff>
    </xdr:from>
    <xdr:to>
      <xdr:col>3</xdr:col>
      <xdr:colOff>1349834</xdr:colOff>
      <xdr:row>57</xdr:row>
      <xdr:rowOff>768192</xdr:rowOff>
    </xdr:to>
    <xdr:pic>
      <xdr:nvPicPr>
        <xdr:cNvPr id="253" name="图片 88" descr="图片 88">
          <a:extLst>
            <a:ext uri="{FF2B5EF4-FFF2-40B4-BE49-F238E27FC236}">
              <a16:creationId xmlns:a16="http://schemas.microsoft.com/office/drawing/2014/main" id="{00000000-0008-0000-05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84734" y="48870077"/>
          <a:ext cx="1270001" cy="660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54432</xdr:colOff>
      <xdr:row>58</xdr:row>
      <xdr:rowOff>96748</xdr:rowOff>
    </xdr:from>
    <xdr:to>
      <xdr:col>3</xdr:col>
      <xdr:colOff>1590915</xdr:colOff>
      <xdr:row>58</xdr:row>
      <xdr:rowOff>803529</xdr:rowOff>
    </xdr:to>
    <xdr:pic>
      <xdr:nvPicPr>
        <xdr:cNvPr id="254" name="图片 89" descr="图片 89">
          <a:extLst>
            <a:ext uri="{FF2B5EF4-FFF2-40B4-BE49-F238E27FC236}">
              <a16:creationId xmlns:a16="http://schemas.microsoft.com/office/drawing/2014/main" id="{00000000-0008-0000-05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59332" y="49684533"/>
          <a:ext cx="1536484" cy="7067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56294</xdr:colOff>
      <xdr:row>59</xdr:row>
      <xdr:rowOff>109079</xdr:rowOff>
    </xdr:from>
    <xdr:to>
      <xdr:col>3</xdr:col>
      <xdr:colOff>600751</xdr:colOff>
      <xdr:row>59</xdr:row>
      <xdr:rowOff>403086</xdr:rowOff>
    </xdr:to>
    <xdr:pic>
      <xdr:nvPicPr>
        <xdr:cNvPr id="255" name="图片 90" descr="图片 90">
          <a:extLst>
            <a:ext uri="{FF2B5EF4-FFF2-40B4-BE49-F238E27FC236}">
              <a16:creationId xmlns:a16="http://schemas.microsoft.com/office/drawing/2014/main" id="{00000000-0008-0000-05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629718">
          <a:off x="1161194" y="50535064"/>
          <a:ext cx="544458" cy="2940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148332</xdr:colOff>
      <xdr:row>60</xdr:row>
      <xdr:rowOff>69853</xdr:rowOff>
    </xdr:from>
    <xdr:to>
      <xdr:col>3</xdr:col>
      <xdr:colOff>785052</xdr:colOff>
      <xdr:row>60</xdr:row>
      <xdr:rowOff>512372</xdr:rowOff>
    </xdr:to>
    <xdr:pic>
      <xdr:nvPicPr>
        <xdr:cNvPr id="256" name="图片 91" descr="图片 91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299789">
          <a:off x="1253232" y="51041938"/>
          <a:ext cx="636721" cy="4425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21052</xdr:colOff>
      <xdr:row>61</xdr:row>
      <xdr:rowOff>91067</xdr:rowOff>
    </xdr:from>
    <xdr:to>
      <xdr:col>3</xdr:col>
      <xdr:colOff>936062</xdr:colOff>
      <xdr:row>61</xdr:row>
      <xdr:rowOff>649223</xdr:rowOff>
    </xdr:to>
    <xdr:pic>
      <xdr:nvPicPr>
        <xdr:cNvPr id="257" name="图片 92" descr="图片 92">
          <a:extLst>
            <a:ext uri="{FF2B5EF4-FFF2-40B4-BE49-F238E27FC236}">
              <a16:creationId xmlns:a16="http://schemas.microsoft.com/office/drawing/2014/main" id="{00000000-0008-0000-05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21092842">
          <a:off x="1125952" y="51748952"/>
          <a:ext cx="915011" cy="5581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399552</xdr:colOff>
      <xdr:row>59</xdr:row>
      <xdr:rowOff>221872</xdr:rowOff>
    </xdr:from>
    <xdr:to>
      <xdr:col>3</xdr:col>
      <xdr:colOff>1043679</xdr:colOff>
      <xdr:row>60</xdr:row>
      <xdr:rowOff>28569</xdr:rowOff>
    </xdr:to>
    <xdr:pic>
      <xdr:nvPicPr>
        <xdr:cNvPr id="258" name="图片 93" descr="图片 93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20725942">
          <a:off x="1504452" y="50647857"/>
          <a:ext cx="644128" cy="35279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641395</xdr:colOff>
      <xdr:row>60</xdr:row>
      <xdr:rowOff>176811</xdr:rowOff>
    </xdr:from>
    <xdr:to>
      <xdr:col>3</xdr:col>
      <xdr:colOff>1455125</xdr:colOff>
      <xdr:row>60</xdr:row>
      <xdr:rowOff>640634</xdr:rowOff>
    </xdr:to>
    <xdr:pic>
      <xdr:nvPicPr>
        <xdr:cNvPr id="259" name="图片 95" descr="图片 95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46295" y="51148896"/>
          <a:ext cx="813731" cy="4638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796003</xdr:colOff>
      <xdr:row>61</xdr:row>
      <xdr:rowOff>209944</xdr:rowOff>
    </xdr:from>
    <xdr:to>
      <xdr:col>4</xdr:col>
      <xdr:colOff>27099</xdr:colOff>
      <xdr:row>61</xdr:row>
      <xdr:rowOff>806286</xdr:rowOff>
    </xdr:to>
    <xdr:pic>
      <xdr:nvPicPr>
        <xdr:cNvPr id="260" name="图片 96" descr="图片 96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269727">
          <a:off x="1900903" y="51867829"/>
          <a:ext cx="1491697" cy="5963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100265</xdr:colOff>
      <xdr:row>62</xdr:row>
      <xdr:rowOff>66374</xdr:rowOff>
    </xdr:from>
    <xdr:to>
      <xdr:col>3</xdr:col>
      <xdr:colOff>811538</xdr:colOff>
      <xdr:row>62</xdr:row>
      <xdr:rowOff>486026</xdr:rowOff>
    </xdr:to>
    <xdr:pic>
      <xdr:nvPicPr>
        <xdr:cNvPr id="261" name="图片 97" descr="图片 97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05165" y="52600559"/>
          <a:ext cx="711274" cy="4196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133395</xdr:colOff>
      <xdr:row>63</xdr:row>
      <xdr:rowOff>55330</xdr:rowOff>
    </xdr:from>
    <xdr:to>
      <xdr:col>3</xdr:col>
      <xdr:colOff>1403395</xdr:colOff>
      <xdr:row>63</xdr:row>
      <xdr:rowOff>626830</xdr:rowOff>
    </xdr:to>
    <xdr:pic>
      <xdr:nvPicPr>
        <xdr:cNvPr id="262" name="图片 98" descr="图片 98">
          <a:extLst>
            <a:ext uri="{FF2B5EF4-FFF2-40B4-BE49-F238E27FC236}">
              <a16:creationId xmlns:a16="http://schemas.microsoft.com/office/drawing/2014/main" id="{00000000-0008-0000-05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238295" y="53186415"/>
          <a:ext cx="1270001" cy="571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96463</xdr:colOff>
      <xdr:row>64</xdr:row>
      <xdr:rowOff>158344</xdr:rowOff>
    </xdr:from>
    <xdr:to>
      <xdr:col>3</xdr:col>
      <xdr:colOff>719341</xdr:colOff>
      <xdr:row>64</xdr:row>
      <xdr:rowOff>472898</xdr:rowOff>
    </xdr:to>
    <xdr:pic>
      <xdr:nvPicPr>
        <xdr:cNvPr id="263" name="图片 99" descr="图片 99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21430210">
          <a:off x="1201363" y="53962529"/>
          <a:ext cx="622879" cy="31455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661737</xdr:colOff>
      <xdr:row>64</xdr:row>
      <xdr:rowOff>97895</xdr:rowOff>
    </xdr:from>
    <xdr:to>
      <xdr:col>3</xdr:col>
      <xdr:colOff>1397916</xdr:colOff>
      <xdr:row>64</xdr:row>
      <xdr:rowOff>429180</xdr:rowOff>
    </xdr:to>
    <xdr:pic>
      <xdr:nvPicPr>
        <xdr:cNvPr id="264" name="图片 100" descr="图片 100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20700522">
          <a:off x="1766637" y="53902080"/>
          <a:ext cx="736180" cy="3312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78177</xdr:colOff>
      <xdr:row>65</xdr:row>
      <xdr:rowOff>44286</xdr:rowOff>
    </xdr:from>
    <xdr:to>
      <xdr:col>3</xdr:col>
      <xdr:colOff>1348177</xdr:colOff>
      <xdr:row>65</xdr:row>
      <xdr:rowOff>564986</xdr:rowOff>
    </xdr:to>
    <xdr:pic>
      <xdr:nvPicPr>
        <xdr:cNvPr id="265" name="图片 101" descr="图片 101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3077" y="54419971"/>
          <a:ext cx="1270001" cy="520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56089</xdr:colOff>
      <xdr:row>66</xdr:row>
      <xdr:rowOff>88463</xdr:rowOff>
    </xdr:from>
    <xdr:to>
      <xdr:col>3</xdr:col>
      <xdr:colOff>1667838</xdr:colOff>
      <xdr:row>66</xdr:row>
      <xdr:rowOff>684811</xdr:rowOff>
    </xdr:to>
    <xdr:pic>
      <xdr:nvPicPr>
        <xdr:cNvPr id="266" name="图片 102" descr="图片 102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60989" y="55073748"/>
          <a:ext cx="1611750" cy="5963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56089</xdr:colOff>
      <xdr:row>67</xdr:row>
      <xdr:rowOff>66374</xdr:rowOff>
    </xdr:from>
    <xdr:to>
      <xdr:col>3</xdr:col>
      <xdr:colOff>1697689</xdr:colOff>
      <xdr:row>67</xdr:row>
      <xdr:rowOff>673767</xdr:rowOff>
    </xdr:to>
    <xdr:pic>
      <xdr:nvPicPr>
        <xdr:cNvPr id="267" name="图片 103" descr="图片 103">
          <a:extLst>
            <a:ext uri="{FF2B5EF4-FFF2-40B4-BE49-F238E27FC236}">
              <a16:creationId xmlns:a16="http://schemas.microsoft.com/office/drawing/2014/main" id="{00000000-0008-0000-05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60989" y="55762859"/>
          <a:ext cx="1641601" cy="6073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56089</xdr:colOff>
      <xdr:row>68</xdr:row>
      <xdr:rowOff>55330</xdr:rowOff>
    </xdr:from>
    <xdr:to>
      <xdr:col>3</xdr:col>
      <xdr:colOff>1657394</xdr:colOff>
      <xdr:row>68</xdr:row>
      <xdr:rowOff>695855</xdr:rowOff>
    </xdr:to>
    <xdr:pic>
      <xdr:nvPicPr>
        <xdr:cNvPr id="268" name="图片 104" descr="图片 104">
          <a:extLst>
            <a:ext uri="{FF2B5EF4-FFF2-40B4-BE49-F238E27FC236}">
              <a16:creationId xmlns:a16="http://schemas.microsoft.com/office/drawing/2014/main" id="{00000000-0008-0000-05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60989" y="56463015"/>
          <a:ext cx="1601306" cy="6405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3691</xdr:colOff>
      <xdr:row>69</xdr:row>
      <xdr:rowOff>176811</xdr:rowOff>
    </xdr:from>
    <xdr:to>
      <xdr:col>3</xdr:col>
      <xdr:colOff>891499</xdr:colOff>
      <xdr:row>69</xdr:row>
      <xdr:rowOff>629596</xdr:rowOff>
    </xdr:to>
    <xdr:pic>
      <xdr:nvPicPr>
        <xdr:cNvPr id="269" name="图片 1" descr="图片 1">
          <a:extLst>
            <a:ext uri="{FF2B5EF4-FFF2-40B4-BE49-F238E27FC236}">
              <a16:creationId xmlns:a16="http://schemas.microsoft.com/office/drawing/2014/main" id="{00000000-0008-0000-05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flipH="1">
          <a:off x="1108591" y="57333796"/>
          <a:ext cx="887808" cy="4527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807048</xdr:colOff>
      <xdr:row>69</xdr:row>
      <xdr:rowOff>87489</xdr:rowOff>
    </xdr:from>
    <xdr:to>
      <xdr:col>3</xdr:col>
      <xdr:colOff>1677273</xdr:colOff>
      <xdr:row>69</xdr:row>
      <xdr:rowOff>531301</xdr:rowOff>
    </xdr:to>
    <xdr:pic>
      <xdr:nvPicPr>
        <xdr:cNvPr id="270" name="图片 2" descr="图片 2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20970716">
          <a:off x="1911948" y="57244474"/>
          <a:ext cx="870226" cy="4438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82295</xdr:colOff>
      <xdr:row>70</xdr:row>
      <xdr:rowOff>101430</xdr:rowOff>
    </xdr:from>
    <xdr:to>
      <xdr:col>3</xdr:col>
      <xdr:colOff>1510934</xdr:colOff>
      <xdr:row>70</xdr:row>
      <xdr:rowOff>808134</xdr:rowOff>
    </xdr:to>
    <xdr:pic>
      <xdr:nvPicPr>
        <xdr:cNvPr id="271" name="图片 3" descr="图片 3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87195" y="57931515"/>
          <a:ext cx="1428640" cy="7067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82515</xdr:colOff>
      <xdr:row>71</xdr:row>
      <xdr:rowOff>72687</xdr:rowOff>
    </xdr:from>
    <xdr:to>
      <xdr:col>3</xdr:col>
      <xdr:colOff>1258442</xdr:colOff>
      <xdr:row>71</xdr:row>
      <xdr:rowOff>834687</xdr:rowOff>
    </xdr:to>
    <xdr:pic>
      <xdr:nvPicPr>
        <xdr:cNvPr id="272" name="图片 4" descr="图片 4">
          <a:extLst>
            <a:ext uri="{FF2B5EF4-FFF2-40B4-BE49-F238E27FC236}">
              <a16:creationId xmlns:a16="http://schemas.microsoft.com/office/drawing/2014/main" id="{00000000-0008-0000-05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87415" y="58804472"/>
          <a:ext cx="1175928" cy="762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55301</xdr:colOff>
      <xdr:row>72</xdr:row>
      <xdr:rowOff>36398</xdr:rowOff>
    </xdr:from>
    <xdr:to>
      <xdr:col>3</xdr:col>
      <xdr:colOff>1470444</xdr:colOff>
      <xdr:row>72</xdr:row>
      <xdr:rowOff>723754</xdr:rowOff>
    </xdr:to>
    <xdr:pic>
      <xdr:nvPicPr>
        <xdr:cNvPr id="273" name="图片 5" descr="图片 5">
          <a:extLst>
            <a:ext uri="{FF2B5EF4-FFF2-40B4-BE49-F238E27FC236}">
              <a16:creationId xmlns:a16="http://schemas.microsoft.com/office/drawing/2014/main" id="{00000000-0008-0000-05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60201" y="59695283"/>
          <a:ext cx="1415144" cy="6873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91587</xdr:colOff>
      <xdr:row>73</xdr:row>
      <xdr:rowOff>54543</xdr:rowOff>
    </xdr:from>
    <xdr:to>
      <xdr:col>3</xdr:col>
      <xdr:colOff>1443230</xdr:colOff>
      <xdr:row>73</xdr:row>
      <xdr:rowOff>927916</xdr:rowOff>
    </xdr:to>
    <xdr:pic>
      <xdr:nvPicPr>
        <xdr:cNvPr id="274" name="图片 6" descr="图片 6">
          <a:extLst>
            <a:ext uri="{FF2B5EF4-FFF2-40B4-BE49-F238E27FC236}">
              <a16:creationId xmlns:a16="http://schemas.microsoft.com/office/drawing/2014/main" id="{00000000-0008-0000-05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96487" y="60475428"/>
          <a:ext cx="1351644" cy="8733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118801</xdr:colOff>
      <xdr:row>74</xdr:row>
      <xdr:rowOff>45470</xdr:rowOff>
    </xdr:from>
    <xdr:to>
      <xdr:col>3</xdr:col>
      <xdr:colOff>1297636</xdr:colOff>
      <xdr:row>74</xdr:row>
      <xdr:rowOff>997970</xdr:rowOff>
    </xdr:to>
    <xdr:pic>
      <xdr:nvPicPr>
        <xdr:cNvPr id="275" name="图片 7" descr="图片 7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223701" y="61482355"/>
          <a:ext cx="1178836" cy="952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82516</xdr:colOff>
      <xdr:row>75</xdr:row>
      <xdr:rowOff>72687</xdr:rowOff>
    </xdr:from>
    <xdr:to>
      <xdr:col>3</xdr:col>
      <xdr:colOff>1503193</xdr:colOff>
      <xdr:row>75</xdr:row>
      <xdr:rowOff>671398</xdr:rowOff>
    </xdr:to>
    <xdr:pic>
      <xdr:nvPicPr>
        <xdr:cNvPr id="276" name="图片 8" descr="图片 8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87416" y="62563672"/>
          <a:ext cx="1420678" cy="5987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9943</xdr:colOff>
      <xdr:row>76</xdr:row>
      <xdr:rowOff>108970</xdr:rowOff>
    </xdr:from>
    <xdr:to>
      <xdr:col>4</xdr:col>
      <xdr:colOff>5408</xdr:colOff>
      <xdr:row>76</xdr:row>
      <xdr:rowOff>789326</xdr:rowOff>
    </xdr:to>
    <xdr:pic>
      <xdr:nvPicPr>
        <xdr:cNvPr id="277" name="图片 9" descr="图片 9">
          <a:extLst>
            <a:ext uri="{FF2B5EF4-FFF2-40B4-BE49-F238E27FC236}">
              <a16:creationId xmlns:a16="http://schemas.microsoft.com/office/drawing/2014/main" id="{00000000-0008-0000-05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14843" y="63323855"/>
          <a:ext cx="2256066" cy="6803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55303</xdr:colOff>
      <xdr:row>77</xdr:row>
      <xdr:rowOff>36398</xdr:rowOff>
    </xdr:from>
    <xdr:to>
      <xdr:col>3</xdr:col>
      <xdr:colOff>1316230</xdr:colOff>
      <xdr:row>77</xdr:row>
      <xdr:rowOff>702894</xdr:rowOff>
    </xdr:to>
    <xdr:pic>
      <xdr:nvPicPr>
        <xdr:cNvPr id="278" name="图片 10" descr="图片 10">
          <a:extLst>
            <a:ext uri="{FF2B5EF4-FFF2-40B4-BE49-F238E27FC236}">
              <a16:creationId xmlns:a16="http://schemas.microsoft.com/office/drawing/2014/main" id="{00000000-0008-0000-05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60203" y="64064083"/>
          <a:ext cx="1260928" cy="6664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64373</xdr:colOff>
      <xdr:row>77</xdr:row>
      <xdr:rowOff>725832</xdr:rowOff>
    </xdr:from>
    <xdr:to>
      <xdr:col>3</xdr:col>
      <xdr:colOff>1592677</xdr:colOff>
      <xdr:row>78</xdr:row>
      <xdr:rowOff>616970</xdr:rowOff>
    </xdr:to>
    <xdr:pic>
      <xdr:nvPicPr>
        <xdr:cNvPr id="279" name="图片 11" descr="图片 11">
          <a:extLst>
            <a:ext uri="{FF2B5EF4-FFF2-40B4-BE49-F238E27FC236}">
              <a16:creationId xmlns:a16="http://schemas.microsoft.com/office/drawing/2014/main" id="{00000000-0008-0000-05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69273" y="64753517"/>
          <a:ext cx="1528305" cy="6404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37159</xdr:colOff>
      <xdr:row>79</xdr:row>
      <xdr:rowOff>36398</xdr:rowOff>
    </xdr:from>
    <xdr:to>
      <xdr:col>4</xdr:col>
      <xdr:colOff>51526</xdr:colOff>
      <xdr:row>79</xdr:row>
      <xdr:rowOff>626043</xdr:rowOff>
    </xdr:to>
    <xdr:pic>
      <xdr:nvPicPr>
        <xdr:cNvPr id="280" name="图片 13" descr="图片 13">
          <a:extLst>
            <a:ext uri="{FF2B5EF4-FFF2-40B4-BE49-F238E27FC236}">
              <a16:creationId xmlns:a16="http://schemas.microsoft.com/office/drawing/2014/main" id="{00000000-0008-0000-05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42059" y="65486483"/>
          <a:ext cx="2274968" cy="58964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55302</xdr:colOff>
      <xdr:row>80</xdr:row>
      <xdr:rowOff>18259</xdr:rowOff>
    </xdr:from>
    <xdr:to>
      <xdr:col>3</xdr:col>
      <xdr:colOff>1289016</xdr:colOff>
      <xdr:row>80</xdr:row>
      <xdr:rowOff>1015098</xdr:rowOff>
    </xdr:to>
    <xdr:pic>
      <xdr:nvPicPr>
        <xdr:cNvPr id="281" name="图片 14" descr="图片 14">
          <a:extLst>
            <a:ext uri="{FF2B5EF4-FFF2-40B4-BE49-F238E27FC236}">
              <a16:creationId xmlns:a16="http://schemas.microsoft.com/office/drawing/2014/main" id="{00000000-0008-0000-05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60202" y="66141444"/>
          <a:ext cx="1233715" cy="996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481658</xdr:colOff>
      <xdr:row>81</xdr:row>
      <xdr:rowOff>45470</xdr:rowOff>
    </xdr:from>
    <xdr:to>
      <xdr:col>3</xdr:col>
      <xdr:colOff>1461373</xdr:colOff>
      <xdr:row>82</xdr:row>
      <xdr:rowOff>12362</xdr:rowOff>
    </xdr:to>
    <xdr:pic>
      <xdr:nvPicPr>
        <xdr:cNvPr id="282" name="图片 16" descr="图片 16">
          <a:extLst>
            <a:ext uri="{FF2B5EF4-FFF2-40B4-BE49-F238E27FC236}">
              <a16:creationId xmlns:a16="http://schemas.microsoft.com/office/drawing/2014/main" id="{00000000-0008-0000-05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03958" y="67248155"/>
          <a:ext cx="1462316" cy="7161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454445</xdr:colOff>
      <xdr:row>81</xdr:row>
      <xdr:rowOff>734898</xdr:rowOff>
    </xdr:from>
    <xdr:to>
      <xdr:col>4</xdr:col>
      <xdr:colOff>9359</xdr:colOff>
      <xdr:row>82</xdr:row>
      <xdr:rowOff>753043</xdr:rowOff>
    </xdr:to>
    <xdr:pic>
      <xdr:nvPicPr>
        <xdr:cNvPr id="283" name="图片 18" descr="图片 18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76745" y="67937583"/>
          <a:ext cx="2298115" cy="76744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19015</xdr:colOff>
      <xdr:row>83</xdr:row>
      <xdr:rowOff>54543</xdr:rowOff>
    </xdr:from>
    <xdr:to>
      <xdr:col>3</xdr:col>
      <xdr:colOff>1216444</xdr:colOff>
      <xdr:row>83</xdr:row>
      <xdr:rowOff>1137019</xdr:rowOff>
    </xdr:to>
    <xdr:pic>
      <xdr:nvPicPr>
        <xdr:cNvPr id="284" name="图片 19" descr="图片 19">
          <a:extLst>
            <a:ext uri="{FF2B5EF4-FFF2-40B4-BE49-F238E27FC236}">
              <a16:creationId xmlns:a16="http://schemas.microsoft.com/office/drawing/2014/main" id="{00000000-0008-0000-05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23915" y="68857428"/>
          <a:ext cx="1197430" cy="10824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55300</xdr:colOff>
      <xdr:row>84</xdr:row>
      <xdr:rowOff>115</xdr:rowOff>
    </xdr:from>
    <xdr:to>
      <xdr:col>3</xdr:col>
      <xdr:colOff>1700052</xdr:colOff>
      <xdr:row>84</xdr:row>
      <xdr:rowOff>716760</xdr:rowOff>
    </xdr:to>
    <xdr:pic>
      <xdr:nvPicPr>
        <xdr:cNvPr id="285" name="图片 20" descr="图片 20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160200" y="69984100"/>
          <a:ext cx="1644753" cy="7166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109730</xdr:colOff>
      <xdr:row>85</xdr:row>
      <xdr:rowOff>27332</xdr:rowOff>
    </xdr:from>
    <xdr:to>
      <xdr:col>3</xdr:col>
      <xdr:colOff>1431134</xdr:colOff>
      <xdr:row>85</xdr:row>
      <xdr:rowOff>716760</xdr:rowOff>
    </xdr:to>
    <xdr:pic>
      <xdr:nvPicPr>
        <xdr:cNvPr id="286" name="图片 21" descr="图片 21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214630" y="70773317"/>
          <a:ext cx="1321405" cy="6894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37158</xdr:colOff>
      <xdr:row>86</xdr:row>
      <xdr:rowOff>54543</xdr:rowOff>
    </xdr:from>
    <xdr:to>
      <xdr:col>3</xdr:col>
      <xdr:colOff>1552087</xdr:colOff>
      <xdr:row>86</xdr:row>
      <xdr:rowOff>733230</xdr:rowOff>
    </xdr:to>
    <xdr:pic>
      <xdr:nvPicPr>
        <xdr:cNvPr id="287" name="图片 22" descr="图片 22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142058" y="71600628"/>
          <a:ext cx="1514930" cy="6786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9944</xdr:colOff>
      <xdr:row>87</xdr:row>
      <xdr:rowOff>27332</xdr:rowOff>
    </xdr:from>
    <xdr:to>
      <xdr:col>3</xdr:col>
      <xdr:colOff>1225516</xdr:colOff>
      <xdr:row>87</xdr:row>
      <xdr:rowOff>776123</xdr:rowOff>
    </xdr:to>
    <xdr:pic>
      <xdr:nvPicPr>
        <xdr:cNvPr id="288" name="图片 23" descr="图片 23">
          <a:extLst>
            <a:ext uri="{FF2B5EF4-FFF2-40B4-BE49-F238E27FC236}">
              <a16:creationId xmlns:a16="http://schemas.microsoft.com/office/drawing/2014/main" id="{00000000-0008-0000-05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14844" y="72386217"/>
          <a:ext cx="1215573" cy="7487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82515</xdr:colOff>
      <xdr:row>88</xdr:row>
      <xdr:rowOff>72687</xdr:rowOff>
    </xdr:from>
    <xdr:to>
      <xdr:col>3</xdr:col>
      <xdr:colOff>1062230</xdr:colOff>
      <xdr:row>88</xdr:row>
      <xdr:rowOff>583540</xdr:rowOff>
    </xdr:to>
    <xdr:pic>
      <xdr:nvPicPr>
        <xdr:cNvPr id="289" name="图片 24" descr="图片 24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87415" y="73282472"/>
          <a:ext cx="979716" cy="5108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481658</xdr:colOff>
      <xdr:row>88</xdr:row>
      <xdr:rowOff>671398</xdr:rowOff>
    </xdr:from>
    <xdr:to>
      <xdr:col>3</xdr:col>
      <xdr:colOff>1089444</xdr:colOff>
      <xdr:row>89</xdr:row>
      <xdr:rowOff>591056</xdr:rowOff>
    </xdr:to>
    <xdr:pic>
      <xdr:nvPicPr>
        <xdr:cNvPr id="290" name="图片 25" descr="图片 25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03958" y="73881183"/>
          <a:ext cx="1090387" cy="5927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136945</xdr:colOff>
      <xdr:row>90</xdr:row>
      <xdr:rowOff>54543</xdr:rowOff>
    </xdr:from>
    <xdr:to>
      <xdr:col>3</xdr:col>
      <xdr:colOff>1070770</xdr:colOff>
      <xdr:row>90</xdr:row>
      <xdr:rowOff>508115</xdr:rowOff>
    </xdr:to>
    <xdr:pic>
      <xdr:nvPicPr>
        <xdr:cNvPr id="291" name="图片 26" descr="图片 26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241845" y="74610528"/>
          <a:ext cx="933826" cy="4535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55301</xdr:colOff>
      <xdr:row>91</xdr:row>
      <xdr:rowOff>54543</xdr:rowOff>
    </xdr:from>
    <xdr:to>
      <xdr:col>3</xdr:col>
      <xdr:colOff>1007802</xdr:colOff>
      <xdr:row>91</xdr:row>
      <xdr:rowOff>571615</xdr:rowOff>
    </xdr:to>
    <xdr:pic>
      <xdr:nvPicPr>
        <xdr:cNvPr id="292" name="图片 27" descr="图片 27">
          <a:extLst>
            <a:ext uri="{FF2B5EF4-FFF2-40B4-BE49-F238E27FC236}">
              <a16:creationId xmlns:a16="http://schemas.microsoft.com/office/drawing/2014/main" id="{00000000-0008-0000-05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60201" y="75283628"/>
          <a:ext cx="952502" cy="5170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254861</xdr:colOff>
      <xdr:row>69</xdr:row>
      <xdr:rowOff>103501</xdr:rowOff>
    </xdr:from>
    <xdr:to>
      <xdr:col>26</xdr:col>
      <xdr:colOff>512555</xdr:colOff>
      <xdr:row>71</xdr:row>
      <xdr:rowOff>252329</xdr:rowOff>
    </xdr:to>
    <xdr:pic>
      <xdr:nvPicPr>
        <xdr:cNvPr id="293" name="图片 28" descr="图片 28">
          <a:extLst>
            <a:ext uri="{FF2B5EF4-FFF2-40B4-BE49-F238E27FC236}">
              <a16:creationId xmlns:a16="http://schemas.microsoft.com/office/drawing/2014/main" id="{00000000-0008-0000-05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3196161" y="57260486"/>
          <a:ext cx="1083195" cy="17236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20905</xdr:colOff>
      <xdr:row>71</xdr:row>
      <xdr:rowOff>160601</xdr:rowOff>
    </xdr:from>
    <xdr:to>
      <xdr:col>26</xdr:col>
      <xdr:colOff>726249</xdr:colOff>
      <xdr:row>74</xdr:row>
      <xdr:rowOff>621584</xdr:rowOff>
    </xdr:to>
    <xdr:pic>
      <xdr:nvPicPr>
        <xdr:cNvPr id="294" name="图片 29" descr="图片 29">
          <a:extLst>
            <a:ext uri="{FF2B5EF4-FFF2-40B4-BE49-F238E27FC236}">
              <a16:creationId xmlns:a16="http://schemas.microsoft.com/office/drawing/2014/main" id="{00000000-0008-0000-05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2962205" y="58892386"/>
          <a:ext cx="1530845" cy="31660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20905</xdr:colOff>
      <xdr:row>76</xdr:row>
      <xdr:rowOff>236032</xdr:rowOff>
    </xdr:from>
    <xdr:to>
      <xdr:col>26</xdr:col>
      <xdr:colOff>461752</xdr:colOff>
      <xdr:row>78</xdr:row>
      <xdr:rowOff>566753</xdr:rowOff>
    </xdr:to>
    <xdr:pic>
      <xdr:nvPicPr>
        <xdr:cNvPr id="295" name="图片 30" descr="图片 30">
          <a:extLst>
            <a:ext uri="{FF2B5EF4-FFF2-40B4-BE49-F238E27FC236}">
              <a16:creationId xmlns:a16="http://schemas.microsoft.com/office/drawing/2014/main" id="{00000000-0008-0000-05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2962205" y="63450917"/>
          <a:ext cx="1266348" cy="18928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20905</xdr:colOff>
      <xdr:row>80</xdr:row>
      <xdr:rowOff>494385</xdr:rowOff>
    </xdr:from>
    <xdr:to>
      <xdr:col>26</xdr:col>
      <xdr:colOff>329503</xdr:colOff>
      <xdr:row>81</xdr:row>
      <xdr:rowOff>262034</xdr:rowOff>
    </xdr:to>
    <xdr:pic>
      <xdr:nvPicPr>
        <xdr:cNvPr id="296" name="图片 31" descr="图片 31">
          <a:extLst>
            <a:ext uri="{FF2B5EF4-FFF2-40B4-BE49-F238E27FC236}">
              <a16:creationId xmlns:a16="http://schemas.microsoft.com/office/drawing/2014/main" id="{00000000-0008-0000-05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12962205" y="66617570"/>
          <a:ext cx="1134099" cy="8471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20905</xdr:colOff>
      <xdr:row>82</xdr:row>
      <xdr:rowOff>369320</xdr:rowOff>
    </xdr:from>
    <xdr:to>
      <xdr:col>27</xdr:col>
      <xdr:colOff>388551</xdr:colOff>
      <xdr:row>84</xdr:row>
      <xdr:rowOff>130172</xdr:rowOff>
    </xdr:to>
    <xdr:pic>
      <xdr:nvPicPr>
        <xdr:cNvPr id="297" name="图片 32" descr="图片 32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2962205" y="68321305"/>
          <a:ext cx="2018647" cy="17928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49657</xdr:colOff>
      <xdr:row>86</xdr:row>
      <xdr:rowOff>303613</xdr:rowOff>
    </xdr:from>
    <xdr:to>
      <xdr:col>26</xdr:col>
      <xdr:colOff>512555</xdr:colOff>
      <xdr:row>87</xdr:row>
      <xdr:rowOff>563845</xdr:rowOff>
    </xdr:to>
    <xdr:pic>
      <xdr:nvPicPr>
        <xdr:cNvPr id="298" name="图片 33" descr="图片 33">
          <a:extLst>
            <a:ext uri="{FF2B5EF4-FFF2-40B4-BE49-F238E27FC236}">
              <a16:creationId xmlns:a16="http://schemas.microsoft.com/office/drawing/2014/main" id="{00000000-0008-0000-05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2990957" y="71849698"/>
          <a:ext cx="1288399" cy="10730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25</xdr:col>
      <xdr:colOff>75765</xdr:colOff>
      <xdr:row>88</xdr:row>
      <xdr:rowOff>264111</xdr:rowOff>
    </xdr:from>
    <xdr:to>
      <xdr:col>27</xdr:col>
      <xdr:colOff>134704</xdr:colOff>
      <xdr:row>91</xdr:row>
      <xdr:rowOff>518074</xdr:rowOff>
    </xdr:to>
    <xdr:pic>
      <xdr:nvPicPr>
        <xdr:cNvPr id="299" name="图片 34" descr="图片 34">
          <a:extLst>
            <a:ext uri="{FF2B5EF4-FFF2-40B4-BE49-F238E27FC236}">
              <a16:creationId xmlns:a16="http://schemas.microsoft.com/office/drawing/2014/main" id="{00000000-0008-0000-05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017065" y="73473896"/>
          <a:ext cx="1709940" cy="22732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109287</xdr:colOff>
      <xdr:row>2</xdr:row>
      <xdr:rowOff>69813</xdr:rowOff>
    </xdr:from>
    <xdr:to>
      <xdr:col>3</xdr:col>
      <xdr:colOff>1226887</xdr:colOff>
      <xdr:row>2</xdr:row>
      <xdr:rowOff>361913</xdr:rowOff>
    </xdr:to>
    <xdr:pic>
      <xdr:nvPicPr>
        <xdr:cNvPr id="300" name="图片 94" descr="图片 94">
          <a:extLst>
            <a:ext uri="{FF2B5EF4-FFF2-40B4-BE49-F238E27FC236}">
              <a16:creationId xmlns:a16="http://schemas.microsoft.com/office/drawing/2014/main" id="{00000000-0008-0000-05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214187" y="1003898"/>
          <a:ext cx="1117601" cy="292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62825</xdr:colOff>
      <xdr:row>3</xdr:row>
      <xdr:rowOff>46580</xdr:rowOff>
    </xdr:from>
    <xdr:to>
      <xdr:col>3</xdr:col>
      <xdr:colOff>1523325</xdr:colOff>
      <xdr:row>3</xdr:row>
      <xdr:rowOff>338680</xdr:rowOff>
    </xdr:to>
    <xdr:pic>
      <xdr:nvPicPr>
        <xdr:cNvPr id="301" name="图片 105" descr="图片 105">
          <a:extLst>
            <a:ext uri="{FF2B5EF4-FFF2-40B4-BE49-F238E27FC236}">
              <a16:creationId xmlns:a16="http://schemas.microsoft.com/office/drawing/2014/main" id="{00000000-0008-0000-05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67725" y="1666465"/>
          <a:ext cx="1460501" cy="292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24104</xdr:colOff>
      <xdr:row>4</xdr:row>
      <xdr:rowOff>54324</xdr:rowOff>
    </xdr:from>
    <xdr:to>
      <xdr:col>3</xdr:col>
      <xdr:colOff>2040539</xdr:colOff>
      <xdr:row>4</xdr:row>
      <xdr:rowOff>371825</xdr:rowOff>
    </xdr:to>
    <xdr:pic>
      <xdr:nvPicPr>
        <xdr:cNvPr id="302" name="图片 106" descr="图片 106">
          <a:extLst>
            <a:ext uri="{FF2B5EF4-FFF2-40B4-BE49-F238E27FC236}">
              <a16:creationId xmlns:a16="http://schemas.microsoft.com/office/drawing/2014/main" id="{00000000-0008-0000-05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129004" y="2360009"/>
          <a:ext cx="2016436" cy="3175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47336</xdr:colOff>
      <xdr:row>5</xdr:row>
      <xdr:rowOff>69812</xdr:rowOff>
    </xdr:from>
    <xdr:to>
      <xdr:col>3</xdr:col>
      <xdr:colOff>2152671</xdr:colOff>
      <xdr:row>5</xdr:row>
      <xdr:rowOff>387312</xdr:rowOff>
    </xdr:to>
    <xdr:pic>
      <xdr:nvPicPr>
        <xdr:cNvPr id="303" name="图片 107" descr="图片 107">
          <a:extLst>
            <a:ext uri="{FF2B5EF4-FFF2-40B4-BE49-F238E27FC236}">
              <a16:creationId xmlns:a16="http://schemas.microsoft.com/office/drawing/2014/main" id="{00000000-0008-0000-05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152236" y="3061297"/>
          <a:ext cx="2105336" cy="317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8616</xdr:colOff>
      <xdr:row>6</xdr:row>
      <xdr:rowOff>46581</xdr:rowOff>
    </xdr:from>
    <xdr:to>
      <xdr:col>3</xdr:col>
      <xdr:colOff>1809151</xdr:colOff>
      <xdr:row>6</xdr:row>
      <xdr:rowOff>414881</xdr:rowOff>
    </xdr:to>
    <xdr:pic>
      <xdr:nvPicPr>
        <xdr:cNvPr id="304" name="图片 108" descr="图片 108">
          <a:extLst>
            <a:ext uri="{FF2B5EF4-FFF2-40B4-BE49-F238E27FC236}">
              <a16:creationId xmlns:a16="http://schemas.microsoft.com/office/drawing/2014/main" id="{00000000-0008-0000-05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13516" y="3723866"/>
          <a:ext cx="1800536" cy="368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79200</xdr:colOff>
      <xdr:row>7</xdr:row>
      <xdr:rowOff>50469</xdr:rowOff>
    </xdr:from>
    <xdr:to>
      <xdr:col>3</xdr:col>
      <xdr:colOff>1158700</xdr:colOff>
      <xdr:row>7</xdr:row>
      <xdr:rowOff>329869</xdr:rowOff>
    </xdr:to>
    <xdr:pic>
      <xdr:nvPicPr>
        <xdr:cNvPr id="305" name="图片 109" descr="图片 109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184100" y="4413554"/>
          <a:ext cx="1079501" cy="279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79199</xdr:colOff>
      <xdr:row>8</xdr:row>
      <xdr:rowOff>44875</xdr:rowOff>
    </xdr:from>
    <xdr:to>
      <xdr:col>3</xdr:col>
      <xdr:colOff>1488899</xdr:colOff>
      <xdr:row>8</xdr:row>
      <xdr:rowOff>311575</xdr:rowOff>
    </xdr:to>
    <xdr:pic>
      <xdr:nvPicPr>
        <xdr:cNvPr id="306" name="图片 110" descr="图片 110">
          <a:extLst>
            <a:ext uri="{FF2B5EF4-FFF2-40B4-BE49-F238E27FC236}">
              <a16:creationId xmlns:a16="http://schemas.microsoft.com/office/drawing/2014/main" id="{00000000-0008-0000-05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184099" y="5093760"/>
          <a:ext cx="1409701" cy="266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6468</xdr:colOff>
      <xdr:row>9</xdr:row>
      <xdr:rowOff>33686</xdr:rowOff>
    </xdr:from>
    <xdr:to>
      <xdr:col>3</xdr:col>
      <xdr:colOff>2000368</xdr:colOff>
      <xdr:row>9</xdr:row>
      <xdr:rowOff>338485</xdr:rowOff>
    </xdr:to>
    <xdr:pic>
      <xdr:nvPicPr>
        <xdr:cNvPr id="307" name="图片 111" descr="图片 111">
          <a:extLst>
            <a:ext uri="{FF2B5EF4-FFF2-40B4-BE49-F238E27FC236}">
              <a16:creationId xmlns:a16="http://schemas.microsoft.com/office/drawing/2014/main" id="{00000000-0008-0000-05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111368" y="5768371"/>
          <a:ext cx="1993901" cy="304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40036</xdr:colOff>
      <xdr:row>10</xdr:row>
      <xdr:rowOff>28090</xdr:rowOff>
    </xdr:from>
    <xdr:to>
      <xdr:col>3</xdr:col>
      <xdr:colOff>2059336</xdr:colOff>
      <xdr:row>10</xdr:row>
      <xdr:rowOff>320190</xdr:rowOff>
    </xdr:to>
    <xdr:pic>
      <xdr:nvPicPr>
        <xdr:cNvPr id="308" name="图片 112" descr="图片 112">
          <a:extLst>
            <a:ext uri="{FF2B5EF4-FFF2-40B4-BE49-F238E27FC236}">
              <a16:creationId xmlns:a16="http://schemas.microsoft.com/office/drawing/2014/main" id="{00000000-0008-0000-05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44936" y="6448575"/>
          <a:ext cx="2019301" cy="292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56821</xdr:colOff>
      <xdr:row>11</xdr:row>
      <xdr:rowOff>44874</xdr:rowOff>
    </xdr:from>
    <xdr:to>
      <xdr:col>3</xdr:col>
      <xdr:colOff>1441121</xdr:colOff>
      <xdr:row>11</xdr:row>
      <xdr:rowOff>349674</xdr:rowOff>
    </xdr:to>
    <xdr:pic>
      <xdr:nvPicPr>
        <xdr:cNvPr id="309" name="图片 113" descr="图片 113">
          <a:extLst>
            <a:ext uri="{FF2B5EF4-FFF2-40B4-BE49-F238E27FC236}">
              <a16:creationId xmlns:a16="http://schemas.microsoft.com/office/drawing/2014/main" id="{00000000-0008-0000-05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61721" y="7151159"/>
          <a:ext cx="1384301" cy="304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84740</xdr:colOff>
      <xdr:row>12</xdr:row>
      <xdr:rowOff>66013</xdr:rowOff>
    </xdr:from>
    <xdr:to>
      <xdr:col>3</xdr:col>
      <xdr:colOff>1608740</xdr:colOff>
      <xdr:row>12</xdr:row>
      <xdr:rowOff>688313</xdr:rowOff>
    </xdr:to>
    <xdr:pic>
      <xdr:nvPicPr>
        <xdr:cNvPr id="310" name="图片 114" descr="图片 114">
          <a:extLst>
            <a:ext uri="{FF2B5EF4-FFF2-40B4-BE49-F238E27FC236}">
              <a16:creationId xmlns:a16="http://schemas.microsoft.com/office/drawing/2014/main" id="{00000000-0008-0000-05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189640" y="7858098"/>
          <a:ext cx="1524001" cy="622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5940</xdr:colOff>
      <xdr:row>13</xdr:row>
      <xdr:rowOff>38644</xdr:rowOff>
    </xdr:from>
    <xdr:to>
      <xdr:col>3</xdr:col>
      <xdr:colOff>1637861</xdr:colOff>
      <xdr:row>13</xdr:row>
      <xdr:rowOff>768870</xdr:rowOff>
    </xdr:to>
    <xdr:pic>
      <xdr:nvPicPr>
        <xdr:cNvPr id="311" name="图片 115" descr="图片 115">
          <a:extLst>
            <a:ext uri="{FF2B5EF4-FFF2-40B4-BE49-F238E27FC236}">
              <a16:creationId xmlns:a16="http://schemas.microsoft.com/office/drawing/2014/main" id="{00000000-0008-0000-05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10840" y="8656228"/>
          <a:ext cx="1631922" cy="7302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105543</xdr:colOff>
      <xdr:row>14</xdr:row>
      <xdr:rowOff>76877</xdr:rowOff>
    </xdr:from>
    <xdr:to>
      <xdr:col>3</xdr:col>
      <xdr:colOff>1079652</xdr:colOff>
      <xdr:row>14</xdr:row>
      <xdr:rowOff>585579</xdr:rowOff>
    </xdr:to>
    <xdr:pic>
      <xdr:nvPicPr>
        <xdr:cNvPr id="312" name="图片 116" descr="图片 116">
          <a:extLst>
            <a:ext uri="{FF2B5EF4-FFF2-40B4-BE49-F238E27FC236}">
              <a16:creationId xmlns:a16="http://schemas.microsoft.com/office/drawing/2014/main" id="{00000000-0008-0000-05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210443" y="9519962"/>
          <a:ext cx="974110" cy="5087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63677</xdr:colOff>
      <xdr:row>15</xdr:row>
      <xdr:rowOff>76874</xdr:rowOff>
    </xdr:from>
    <xdr:to>
      <xdr:col>3</xdr:col>
      <xdr:colOff>1259327</xdr:colOff>
      <xdr:row>15</xdr:row>
      <xdr:rowOff>720685</xdr:rowOff>
    </xdr:to>
    <xdr:pic>
      <xdr:nvPicPr>
        <xdr:cNvPr id="313" name="图片 117" descr="图片 117">
          <a:extLst>
            <a:ext uri="{FF2B5EF4-FFF2-40B4-BE49-F238E27FC236}">
              <a16:creationId xmlns:a16="http://schemas.microsoft.com/office/drawing/2014/main" id="{00000000-0008-0000-05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168577" y="10332759"/>
          <a:ext cx="1195651" cy="6438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56698</xdr:colOff>
      <xdr:row>16</xdr:row>
      <xdr:rowOff>69897</xdr:rowOff>
    </xdr:from>
    <xdr:to>
      <xdr:col>3</xdr:col>
      <xdr:colOff>1372379</xdr:colOff>
      <xdr:row>16</xdr:row>
      <xdr:rowOff>774727</xdr:rowOff>
    </xdr:to>
    <xdr:pic>
      <xdr:nvPicPr>
        <xdr:cNvPr id="314" name="图片 118" descr="图片 118">
          <a:extLst>
            <a:ext uri="{FF2B5EF4-FFF2-40B4-BE49-F238E27FC236}">
              <a16:creationId xmlns:a16="http://schemas.microsoft.com/office/drawing/2014/main" id="{00000000-0008-0000-05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161598" y="11151282"/>
          <a:ext cx="1315682" cy="7048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84611</xdr:colOff>
      <xdr:row>17</xdr:row>
      <xdr:rowOff>83853</xdr:rowOff>
    </xdr:from>
    <xdr:to>
      <xdr:col>3</xdr:col>
      <xdr:colOff>1516017</xdr:colOff>
      <xdr:row>17</xdr:row>
      <xdr:rowOff>918839</xdr:rowOff>
    </xdr:to>
    <xdr:pic>
      <xdr:nvPicPr>
        <xdr:cNvPr id="315" name="图片 119" descr="图片 119">
          <a:extLst>
            <a:ext uri="{FF2B5EF4-FFF2-40B4-BE49-F238E27FC236}">
              <a16:creationId xmlns:a16="http://schemas.microsoft.com/office/drawing/2014/main" id="{00000000-0008-0000-05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189511" y="11990738"/>
          <a:ext cx="1431407" cy="8349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103176</xdr:colOff>
      <xdr:row>18</xdr:row>
      <xdr:rowOff>56221</xdr:rowOff>
    </xdr:from>
    <xdr:to>
      <xdr:col>3</xdr:col>
      <xdr:colOff>1137772</xdr:colOff>
      <xdr:row>18</xdr:row>
      <xdr:rowOff>878416</xdr:rowOff>
    </xdr:to>
    <xdr:pic>
      <xdr:nvPicPr>
        <xdr:cNvPr id="316" name="图片 120" descr="图片 120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16200000">
          <a:off x="1314276" y="12822105"/>
          <a:ext cx="822196" cy="10345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135718</xdr:colOff>
      <xdr:row>19</xdr:row>
      <xdr:rowOff>47324</xdr:rowOff>
    </xdr:from>
    <xdr:to>
      <xdr:col>3</xdr:col>
      <xdr:colOff>1327174</xdr:colOff>
      <xdr:row>19</xdr:row>
      <xdr:rowOff>686458</xdr:rowOff>
    </xdr:to>
    <xdr:pic>
      <xdr:nvPicPr>
        <xdr:cNvPr id="317" name="图片 121" descr="图片 121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16200000">
          <a:off x="1516779" y="13595748"/>
          <a:ext cx="639134" cy="11914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119036</xdr:colOff>
      <xdr:row>20</xdr:row>
      <xdr:rowOff>42481</xdr:rowOff>
    </xdr:from>
    <xdr:to>
      <xdr:col>3</xdr:col>
      <xdr:colOff>1068240</xdr:colOff>
      <xdr:row>20</xdr:row>
      <xdr:rowOff>872204</xdr:rowOff>
    </xdr:to>
    <xdr:pic>
      <xdr:nvPicPr>
        <xdr:cNvPr id="318" name="图片 122" descr="图片 122">
          <a:extLst>
            <a:ext uri="{FF2B5EF4-FFF2-40B4-BE49-F238E27FC236}">
              <a16:creationId xmlns:a16="http://schemas.microsoft.com/office/drawing/2014/main" id="{00000000-0008-0000-05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16200000">
          <a:off x="1283676" y="14759826"/>
          <a:ext cx="829724" cy="9492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72930</xdr:colOff>
      <xdr:row>21</xdr:row>
      <xdr:rowOff>99196</xdr:rowOff>
    </xdr:from>
    <xdr:to>
      <xdr:col>3</xdr:col>
      <xdr:colOff>2169454</xdr:colOff>
      <xdr:row>21</xdr:row>
      <xdr:rowOff>765721</xdr:rowOff>
    </xdr:to>
    <xdr:pic>
      <xdr:nvPicPr>
        <xdr:cNvPr id="319" name="图片 123" descr="图片 123">
          <a:extLst>
            <a:ext uri="{FF2B5EF4-FFF2-40B4-BE49-F238E27FC236}">
              <a16:creationId xmlns:a16="http://schemas.microsoft.com/office/drawing/2014/main" id="{00000000-0008-0000-05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177830" y="15828781"/>
          <a:ext cx="2096525" cy="6665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63923</xdr:colOff>
      <xdr:row>22</xdr:row>
      <xdr:rowOff>27140</xdr:rowOff>
    </xdr:from>
    <xdr:to>
      <xdr:col>3</xdr:col>
      <xdr:colOff>1901371</xdr:colOff>
      <xdr:row>22</xdr:row>
      <xdr:rowOff>957641</xdr:rowOff>
    </xdr:to>
    <xdr:pic>
      <xdr:nvPicPr>
        <xdr:cNvPr id="320" name="图片 124" descr="图片 124">
          <a:extLst>
            <a:ext uri="{FF2B5EF4-FFF2-40B4-BE49-F238E27FC236}">
              <a16:creationId xmlns:a16="http://schemas.microsoft.com/office/drawing/2014/main" id="{00000000-0008-0000-05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168823" y="16582225"/>
          <a:ext cx="1837449" cy="9305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45908</xdr:colOff>
      <xdr:row>23</xdr:row>
      <xdr:rowOff>45152</xdr:rowOff>
    </xdr:from>
    <xdr:to>
      <xdr:col>3</xdr:col>
      <xdr:colOff>2160938</xdr:colOff>
      <xdr:row>23</xdr:row>
      <xdr:rowOff>783735</xdr:rowOff>
    </xdr:to>
    <xdr:pic>
      <xdr:nvPicPr>
        <xdr:cNvPr id="321" name="图片 125" descr="图片 125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150808" y="17628937"/>
          <a:ext cx="2115031" cy="7385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18887</xdr:colOff>
      <xdr:row>24</xdr:row>
      <xdr:rowOff>153237</xdr:rowOff>
    </xdr:from>
    <xdr:to>
      <xdr:col>3</xdr:col>
      <xdr:colOff>2090519</xdr:colOff>
      <xdr:row>24</xdr:row>
      <xdr:rowOff>520547</xdr:rowOff>
    </xdr:to>
    <xdr:pic>
      <xdr:nvPicPr>
        <xdr:cNvPr id="322" name="图片 126" descr="图片 126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123787" y="18600622"/>
          <a:ext cx="2071633" cy="3673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45909</xdr:colOff>
      <xdr:row>25</xdr:row>
      <xdr:rowOff>171252</xdr:rowOff>
    </xdr:from>
    <xdr:to>
      <xdr:col>3</xdr:col>
      <xdr:colOff>2189597</xdr:colOff>
      <xdr:row>25</xdr:row>
      <xdr:rowOff>556017</xdr:rowOff>
    </xdr:to>
    <xdr:pic>
      <xdr:nvPicPr>
        <xdr:cNvPr id="323" name="图片 127" descr="图片 127">
          <a:extLst>
            <a:ext uri="{FF2B5EF4-FFF2-40B4-BE49-F238E27FC236}">
              <a16:creationId xmlns:a16="http://schemas.microsoft.com/office/drawing/2014/main" id="{00000000-0008-0000-05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150809" y="19469537"/>
          <a:ext cx="2143689" cy="3847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45908</xdr:colOff>
      <xdr:row>26</xdr:row>
      <xdr:rowOff>117210</xdr:rowOff>
    </xdr:from>
    <xdr:to>
      <xdr:col>3</xdr:col>
      <xdr:colOff>2153568</xdr:colOff>
      <xdr:row>26</xdr:row>
      <xdr:rowOff>526343</xdr:rowOff>
    </xdr:to>
    <xdr:pic>
      <xdr:nvPicPr>
        <xdr:cNvPr id="324" name="图片 128" descr="图片 128">
          <a:extLst>
            <a:ext uri="{FF2B5EF4-FFF2-40B4-BE49-F238E27FC236}">
              <a16:creationId xmlns:a16="http://schemas.microsoft.com/office/drawing/2014/main" id="{00000000-0008-0000-05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150808" y="20266395"/>
          <a:ext cx="2107661" cy="4091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99951</xdr:colOff>
      <xdr:row>27</xdr:row>
      <xdr:rowOff>180260</xdr:rowOff>
    </xdr:from>
    <xdr:to>
      <xdr:col>3</xdr:col>
      <xdr:colOff>1964419</xdr:colOff>
      <xdr:row>27</xdr:row>
      <xdr:rowOff>536702</xdr:rowOff>
    </xdr:to>
    <xdr:pic>
      <xdr:nvPicPr>
        <xdr:cNvPr id="325" name="图片 129" descr="图片 129">
          <a:extLst>
            <a:ext uri="{FF2B5EF4-FFF2-40B4-BE49-F238E27FC236}">
              <a16:creationId xmlns:a16="http://schemas.microsoft.com/office/drawing/2014/main" id="{00000000-0008-0000-05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204851" y="21180345"/>
          <a:ext cx="1864469" cy="3564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108958</xdr:colOff>
      <xdr:row>28</xdr:row>
      <xdr:rowOff>99196</xdr:rowOff>
    </xdr:from>
    <xdr:to>
      <xdr:col>3</xdr:col>
      <xdr:colOff>1963158</xdr:colOff>
      <xdr:row>28</xdr:row>
      <xdr:rowOff>518296</xdr:rowOff>
    </xdr:to>
    <xdr:pic>
      <xdr:nvPicPr>
        <xdr:cNvPr id="326" name="图片 130" descr="图片 130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213858" y="21950181"/>
          <a:ext cx="1854201" cy="41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126973</xdr:colOff>
      <xdr:row>29</xdr:row>
      <xdr:rowOff>81180</xdr:rowOff>
    </xdr:from>
    <xdr:to>
      <xdr:col>3</xdr:col>
      <xdr:colOff>1969615</xdr:colOff>
      <xdr:row>29</xdr:row>
      <xdr:rowOff>468486</xdr:rowOff>
    </xdr:to>
    <xdr:pic>
      <xdr:nvPicPr>
        <xdr:cNvPr id="327" name="图片 131" descr="图片 131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231873" y="22783065"/>
          <a:ext cx="1842643" cy="3873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181014</xdr:colOff>
      <xdr:row>30</xdr:row>
      <xdr:rowOff>63167</xdr:rowOff>
    </xdr:from>
    <xdr:to>
      <xdr:col>3</xdr:col>
      <xdr:colOff>1595128</xdr:colOff>
      <xdr:row>30</xdr:row>
      <xdr:rowOff>686337</xdr:rowOff>
    </xdr:to>
    <xdr:pic>
      <xdr:nvPicPr>
        <xdr:cNvPr id="328" name="图片 132" descr="图片 132">
          <a:extLst>
            <a:ext uri="{FF2B5EF4-FFF2-40B4-BE49-F238E27FC236}">
              <a16:creationId xmlns:a16="http://schemas.microsoft.com/office/drawing/2014/main" id="{00000000-0008-0000-05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285914" y="23615952"/>
          <a:ext cx="1414115" cy="6231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190023</xdr:colOff>
      <xdr:row>31</xdr:row>
      <xdr:rowOff>45154</xdr:rowOff>
    </xdr:from>
    <xdr:to>
      <xdr:col>3</xdr:col>
      <xdr:colOff>1688623</xdr:colOff>
      <xdr:row>31</xdr:row>
      <xdr:rowOff>603954</xdr:rowOff>
    </xdr:to>
    <xdr:pic>
      <xdr:nvPicPr>
        <xdr:cNvPr id="329" name="图片 133" descr="图片 133">
          <a:extLst>
            <a:ext uri="{FF2B5EF4-FFF2-40B4-BE49-F238E27FC236}">
              <a16:creationId xmlns:a16="http://schemas.microsoft.com/office/drawing/2014/main" id="{00000000-0008-0000-05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294923" y="24474239"/>
          <a:ext cx="1498601" cy="558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208037</xdr:colOff>
      <xdr:row>32</xdr:row>
      <xdr:rowOff>135223</xdr:rowOff>
    </xdr:from>
    <xdr:to>
      <xdr:col>3</xdr:col>
      <xdr:colOff>1630436</xdr:colOff>
      <xdr:row>32</xdr:row>
      <xdr:rowOff>605121</xdr:rowOff>
    </xdr:to>
    <xdr:pic>
      <xdr:nvPicPr>
        <xdr:cNvPr id="330" name="图片 134" descr="图片 134">
          <a:extLst>
            <a:ext uri="{FF2B5EF4-FFF2-40B4-BE49-F238E27FC236}">
              <a16:creationId xmlns:a16="http://schemas.microsoft.com/office/drawing/2014/main" id="{00000000-0008-0000-05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312937" y="25288208"/>
          <a:ext cx="1422401" cy="4698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45909</xdr:colOff>
      <xdr:row>33</xdr:row>
      <xdr:rowOff>54158</xdr:rowOff>
    </xdr:from>
    <xdr:to>
      <xdr:col>3</xdr:col>
      <xdr:colOff>2116009</xdr:colOff>
      <xdr:row>33</xdr:row>
      <xdr:rowOff>930458</xdr:rowOff>
    </xdr:to>
    <xdr:pic>
      <xdr:nvPicPr>
        <xdr:cNvPr id="331" name="图片 135" descr="图片 135">
          <a:extLst>
            <a:ext uri="{FF2B5EF4-FFF2-40B4-BE49-F238E27FC236}">
              <a16:creationId xmlns:a16="http://schemas.microsoft.com/office/drawing/2014/main" id="{00000000-0008-0000-05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50809" y="26007243"/>
          <a:ext cx="2070101" cy="876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54915</xdr:colOff>
      <xdr:row>34</xdr:row>
      <xdr:rowOff>54158</xdr:rowOff>
    </xdr:from>
    <xdr:to>
      <xdr:col>3</xdr:col>
      <xdr:colOff>2048815</xdr:colOff>
      <xdr:row>34</xdr:row>
      <xdr:rowOff>841558</xdr:rowOff>
    </xdr:to>
    <xdr:pic>
      <xdr:nvPicPr>
        <xdr:cNvPr id="332" name="图片 136" descr="图片 136">
          <a:extLst>
            <a:ext uri="{FF2B5EF4-FFF2-40B4-BE49-F238E27FC236}">
              <a16:creationId xmlns:a16="http://schemas.microsoft.com/office/drawing/2014/main" id="{00000000-0008-0000-05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159815" y="26972443"/>
          <a:ext cx="1993901" cy="787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63923</xdr:colOff>
      <xdr:row>35</xdr:row>
      <xdr:rowOff>54161</xdr:rowOff>
    </xdr:from>
    <xdr:to>
      <xdr:col>3</xdr:col>
      <xdr:colOff>2057823</xdr:colOff>
      <xdr:row>35</xdr:row>
      <xdr:rowOff>778061</xdr:rowOff>
    </xdr:to>
    <xdr:pic>
      <xdr:nvPicPr>
        <xdr:cNvPr id="333" name="图片 137" descr="图片 137">
          <a:extLst>
            <a:ext uri="{FF2B5EF4-FFF2-40B4-BE49-F238E27FC236}">
              <a16:creationId xmlns:a16="http://schemas.microsoft.com/office/drawing/2014/main" id="{00000000-0008-0000-05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168823" y="27937646"/>
          <a:ext cx="1993901" cy="723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111760</xdr:colOff>
      <xdr:row>38</xdr:row>
      <xdr:rowOff>330004</xdr:rowOff>
    </xdr:from>
    <xdr:to>
      <xdr:col>2</xdr:col>
      <xdr:colOff>2133808</xdr:colOff>
      <xdr:row>38</xdr:row>
      <xdr:rowOff>1678037</xdr:rowOff>
    </xdr:to>
    <xdr:pic>
      <xdr:nvPicPr>
        <xdr:cNvPr id="335" name="图片 48" descr="图片 48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9960" y="42906119"/>
          <a:ext cx="2022048" cy="13480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39</xdr:row>
      <xdr:rowOff>91879</xdr:rowOff>
    </xdr:from>
    <xdr:to>
      <xdr:col>2</xdr:col>
      <xdr:colOff>1270000</xdr:colOff>
      <xdr:row>39</xdr:row>
      <xdr:rowOff>943061</xdr:rowOff>
    </xdr:to>
    <xdr:pic>
      <xdr:nvPicPr>
        <xdr:cNvPr id="336" name="图片 58" descr="图片 58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9639" y="44522194"/>
          <a:ext cx="1178561" cy="8511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40</xdr:row>
      <xdr:rowOff>81718</xdr:rowOff>
    </xdr:from>
    <xdr:to>
      <xdr:col>2</xdr:col>
      <xdr:colOff>1300479</xdr:colOff>
      <xdr:row>40</xdr:row>
      <xdr:rowOff>837368</xdr:rowOff>
    </xdr:to>
    <xdr:pic>
      <xdr:nvPicPr>
        <xdr:cNvPr id="337" name="图片 63" descr="图片 63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9639" y="45515333"/>
          <a:ext cx="1209041" cy="7556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41</xdr:row>
      <xdr:rowOff>61400</xdr:rowOff>
    </xdr:from>
    <xdr:to>
      <xdr:col>2</xdr:col>
      <xdr:colOff>1355011</xdr:colOff>
      <xdr:row>41</xdr:row>
      <xdr:rowOff>935160</xdr:rowOff>
    </xdr:to>
    <xdr:pic>
      <xdr:nvPicPr>
        <xdr:cNvPr id="338" name="图片 64" descr="图片 64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09319" y="46371315"/>
          <a:ext cx="1283893" cy="8737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42</xdr:row>
      <xdr:rowOff>61400</xdr:rowOff>
    </xdr:from>
    <xdr:to>
      <xdr:col>2</xdr:col>
      <xdr:colOff>873760</xdr:colOff>
      <xdr:row>42</xdr:row>
      <xdr:rowOff>600725</xdr:rowOff>
    </xdr:to>
    <xdr:pic>
      <xdr:nvPicPr>
        <xdr:cNvPr id="339" name="图片 65" descr="图片 65">
          <a:extLst>
            <a:ext uri="{FF2B5EF4-FFF2-40B4-BE49-F238E27FC236}">
              <a16:creationId xmlns:a16="http://schemas.microsoft.com/office/drawing/2014/main" id="{00000000-0008-0000-06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9480" y="47374615"/>
          <a:ext cx="792481" cy="5393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43</xdr:row>
      <xdr:rowOff>71560</xdr:rowOff>
    </xdr:from>
    <xdr:to>
      <xdr:col>2</xdr:col>
      <xdr:colOff>904239</xdr:colOff>
      <xdr:row>43</xdr:row>
      <xdr:rowOff>626971</xdr:rowOff>
    </xdr:to>
    <xdr:pic>
      <xdr:nvPicPr>
        <xdr:cNvPr id="340" name="图片 66" descr="图片 66">
          <a:extLst>
            <a:ext uri="{FF2B5EF4-FFF2-40B4-BE49-F238E27FC236}">
              <a16:creationId xmlns:a16="http://schemas.microsoft.com/office/drawing/2014/main" id="{00000000-0008-0000-06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9319" y="48095975"/>
          <a:ext cx="833121" cy="5554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44</xdr:row>
      <xdr:rowOff>61400</xdr:rowOff>
    </xdr:from>
    <xdr:to>
      <xdr:col>2</xdr:col>
      <xdr:colOff>960120</xdr:colOff>
      <xdr:row>44</xdr:row>
      <xdr:rowOff>640518</xdr:rowOff>
    </xdr:to>
    <xdr:pic>
      <xdr:nvPicPr>
        <xdr:cNvPr id="341" name="图片 67" descr="图片 67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9639" y="48835115"/>
          <a:ext cx="868682" cy="5791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91439</xdr:colOff>
      <xdr:row>45</xdr:row>
      <xdr:rowOff>81718</xdr:rowOff>
    </xdr:from>
    <xdr:to>
      <xdr:col>2</xdr:col>
      <xdr:colOff>1127760</xdr:colOff>
      <xdr:row>45</xdr:row>
      <xdr:rowOff>772600</xdr:rowOff>
    </xdr:to>
    <xdr:pic>
      <xdr:nvPicPr>
        <xdr:cNvPr id="342" name="图片 68" descr="图片 68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9639" y="49604733"/>
          <a:ext cx="1036322" cy="6908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46</xdr:row>
      <xdr:rowOff>102039</xdr:rowOff>
    </xdr:from>
    <xdr:to>
      <xdr:col>2</xdr:col>
      <xdr:colOff>1387856</xdr:colOff>
      <xdr:row>46</xdr:row>
      <xdr:rowOff>742118</xdr:rowOff>
    </xdr:to>
    <xdr:pic>
      <xdr:nvPicPr>
        <xdr:cNvPr id="343" name="图片 69" descr="图片 69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9319" y="50526754"/>
          <a:ext cx="1316737" cy="640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111760</xdr:colOff>
      <xdr:row>47</xdr:row>
      <xdr:rowOff>102036</xdr:rowOff>
    </xdr:from>
    <xdr:to>
      <xdr:col>2</xdr:col>
      <xdr:colOff>978034</xdr:colOff>
      <xdr:row>47</xdr:row>
      <xdr:rowOff>559236</xdr:rowOff>
    </xdr:to>
    <xdr:pic>
      <xdr:nvPicPr>
        <xdr:cNvPr id="344" name="图片 70" descr="图片 70">
          <a:extLst>
            <a:ext uri="{FF2B5EF4-FFF2-40B4-BE49-F238E27FC236}">
              <a16:creationId xmlns:a16="http://schemas.microsoft.com/office/drawing/2014/main" id="{00000000-0008-0000-06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9960" y="51364951"/>
          <a:ext cx="866275" cy="4572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48</xdr:row>
      <xdr:rowOff>71557</xdr:rowOff>
    </xdr:from>
    <xdr:to>
      <xdr:col>2</xdr:col>
      <xdr:colOff>1056296</xdr:colOff>
      <xdr:row>48</xdr:row>
      <xdr:rowOff>853879</xdr:rowOff>
    </xdr:to>
    <xdr:pic>
      <xdr:nvPicPr>
        <xdr:cNvPr id="345" name="图片 71" descr="图片 71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9800" y="52083772"/>
          <a:ext cx="954696" cy="782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49</xdr:row>
      <xdr:rowOff>51236</xdr:rowOff>
    </xdr:from>
    <xdr:to>
      <xdr:col>2</xdr:col>
      <xdr:colOff>1072746</xdr:colOff>
      <xdr:row>49</xdr:row>
      <xdr:rowOff>610036</xdr:rowOff>
    </xdr:to>
    <xdr:pic>
      <xdr:nvPicPr>
        <xdr:cNvPr id="346" name="图片 72" descr="图片 72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9638" y="53028651"/>
          <a:ext cx="981308" cy="558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101599</xdr:colOff>
      <xdr:row>50</xdr:row>
      <xdr:rowOff>71557</xdr:rowOff>
    </xdr:from>
    <xdr:to>
      <xdr:col>2</xdr:col>
      <xdr:colOff>1144404</xdr:colOff>
      <xdr:row>50</xdr:row>
      <xdr:rowOff>752279</xdr:rowOff>
    </xdr:to>
    <xdr:pic>
      <xdr:nvPicPr>
        <xdr:cNvPr id="347" name="图片 73" descr="图片 73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39799" y="53836372"/>
          <a:ext cx="1042805" cy="680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50799</xdr:colOff>
      <xdr:row>51</xdr:row>
      <xdr:rowOff>61394</xdr:rowOff>
    </xdr:from>
    <xdr:to>
      <xdr:col>2</xdr:col>
      <xdr:colOff>1618341</xdr:colOff>
      <xdr:row>51</xdr:row>
      <xdr:rowOff>975794</xdr:rowOff>
    </xdr:to>
    <xdr:pic>
      <xdr:nvPicPr>
        <xdr:cNvPr id="348" name="图片 74" descr="图片 74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8999" y="54702509"/>
          <a:ext cx="1567543" cy="914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81278</xdr:colOff>
      <xdr:row>52</xdr:row>
      <xdr:rowOff>71557</xdr:rowOff>
    </xdr:from>
    <xdr:to>
      <xdr:col>2</xdr:col>
      <xdr:colOff>1337992</xdr:colOff>
      <xdr:row>52</xdr:row>
      <xdr:rowOff>752279</xdr:rowOff>
    </xdr:to>
    <xdr:pic>
      <xdr:nvPicPr>
        <xdr:cNvPr id="349" name="图片 75" descr="图片 75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9478" y="55817572"/>
          <a:ext cx="1256714" cy="680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53</xdr:row>
      <xdr:rowOff>61394</xdr:rowOff>
    </xdr:from>
    <xdr:to>
      <xdr:col>2</xdr:col>
      <xdr:colOff>1584960</xdr:colOff>
      <xdr:row>53</xdr:row>
      <xdr:rowOff>1077394</xdr:rowOff>
    </xdr:to>
    <xdr:pic>
      <xdr:nvPicPr>
        <xdr:cNvPr id="350" name="图片 76" descr="图片 76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99160" y="56721809"/>
          <a:ext cx="1524001" cy="1016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60958</xdr:colOff>
      <xdr:row>54</xdr:row>
      <xdr:rowOff>81715</xdr:rowOff>
    </xdr:from>
    <xdr:to>
      <xdr:col>2</xdr:col>
      <xdr:colOff>1593668</xdr:colOff>
      <xdr:row>54</xdr:row>
      <xdr:rowOff>975794</xdr:rowOff>
    </xdr:to>
    <xdr:pic>
      <xdr:nvPicPr>
        <xdr:cNvPr id="351" name="图片 77" descr="图片 77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9158" y="57885130"/>
          <a:ext cx="1532711" cy="894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55</xdr:row>
      <xdr:rowOff>162504</xdr:rowOff>
    </xdr:from>
    <xdr:to>
      <xdr:col>2</xdr:col>
      <xdr:colOff>2086696</xdr:colOff>
      <xdr:row>55</xdr:row>
      <xdr:rowOff>1259776</xdr:rowOff>
    </xdr:to>
    <xdr:pic>
      <xdr:nvPicPr>
        <xdr:cNvPr id="352" name="图片 78" descr="图片 78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9160" y="59032719"/>
          <a:ext cx="2025737" cy="10972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56</xdr:row>
      <xdr:rowOff>61394</xdr:rowOff>
    </xdr:from>
    <xdr:to>
      <xdr:col>2</xdr:col>
      <xdr:colOff>1315720</xdr:colOff>
      <xdr:row>56</xdr:row>
      <xdr:rowOff>884357</xdr:rowOff>
    </xdr:to>
    <xdr:pic>
      <xdr:nvPicPr>
        <xdr:cNvPr id="353" name="图片 79" descr="图片 79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480" y="60252409"/>
          <a:ext cx="1234441" cy="8229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57</xdr:row>
      <xdr:rowOff>61394</xdr:rowOff>
    </xdr:from>
    <xdr:to>
      <xdr:col>2</xdr:col>
      <xdr:colOff>1098360</xdr:colOff>
      <xdr:row>57</xdr:row>
      <xdr:rowOff>731957</xdr:rowOff>
    </xdr:to>
    <xdr:pic>
      <xdr:nvPicPr>
        <xdr:cNvPr id="354" name="图片 80" descr="图片 80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09319" y="61192209"/>
          <a:ext cx="1027242" cy="6705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58</xdr:row>
      <xdr:rowOff>51236</xdr:rowOff>
    </xdr:from>
    <xdr:to>
      <xdr:col>2</xdr:col>
      <xdr:colOff>1391920</xdr:colOff>
      <xdr:row>58</xdr:row>
      <xdr:rowOff>827629</xdr:rowOff>
    </xdr:to>
    <xdr:pic>
      <xdr:nvPicPr>
        <xdr:cNvPr id="355" name="图片 81" descr="图片 81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9160" y="61994851"/>
          <a:ext cx="1330961" cy="7763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59</xdr:row>
      <xdr:rowOff>81715</xdr:rowOff>
    </xdr:from>
    <xdr:to>
      <xdr:col>2</xdr:col>
      <xdr:colOff>1219200</xdr:colOff>
      <xdr:row>59</xdr:row>
      <xdr:rowOff>888872</xdr:rowOff>
    </xdr:to>
    <xdr:pic>
      <xdr:nvPicPr>
        <xdr:cNvPr id="356" name="图片 82" descr="图片 82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39800" y="62888930"/>
          <a:ext cx="1117600" cy="8071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60</xdr:row>
      <xdr:rowOff>81715</xdr:rowOff>
    </xdr:from>
    <xdr:to>
      <xdr:col>2</xdr:col>
      <xdr:colOff>2062479</xdr:colOff>
      <xdr:row>60</xdr:row>
      <xdr:rowOff>1579608</xdr:rowOff>
    </xdr:to>
    <xdr:pic>
      <xdr:nvPicPr>
        <xdr:cNvPr id="357" name="图片 83" descr="图片 83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39800" y="63828730"/>
          <a:ext cx="1960880" cy="14978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121919</xdr:colOff>
      <xdr:row>61</xdr:row>
      <xdr:rowOff>51236</xdr:rowOff>
    </xdr:from>
    <xdr:to>
      <xdr:col>2</xdr:col>
      <xdr:colOff>1412240</xdr:colOff>
      <xdr:row>61</xdr:row>
      <xdr:rowOff>714315</xdr:rowOff>
    </xdr:to>
    <xdr:pic>
      <xdr:nvPicPr>
        <xdr:cNvPr id="358" name="图片 84" descr="图片 84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60119" y="65436551"/>
          <a:ext cx="1290321" cy="663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132080</xdr:colOff>
      <xdr:row>62</xdr:row>
      <xdr:rowOff>51236</xdr:rowOff>
    </xdr:from>
    <xdr:to>
      <xdr:col>2</xdr:col>
      <xdr:colOff>1371600</xdr:colOff>
      <xdr:row>62</xdr:row>
      <xdr:rowOff>877579</xdr:rowOff>
    </xdr:to>
    <xdr:pic>
      <xdr:nvPicPr>
        <xdr:cNvPr id="359" name="图片 85" descr="图片 85">
          <a:extLst>
            <a:ext uri="{FF2B5EF4-FFF2-40B4-BE49-F238E27FC236}">
              <a16:creationId xmlns:a16="http://schemas.microsoft.com/office/drawing/2014/main" id="{00000000-0008-0000-06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70280" y="66338251"/>
          <a:ext cx="1239520" cy="8263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54521</xdr:colOff>
      <xdr:row>2</xdr:row>
      <xdr:rowOff>63726</xdr:rowOff>
    </xdr:from>
    <xdr:to>
      <xdr:col>2</xdr:col>
      <xdr:colOff>2152212</xdr:colOff>
      <xdr:row>2</xdr:row>
      <xdr:rowOff>1468883</xdr:rowOff>
    </xdr:to>
    <xdr:pic>
      <xdr:nvPicPr>
        <xdr:cNvPr id="360" name="图片 86" descr="图片 86">
          <a:extLst>
            <a:ext uri="{FF2B5EF4-FFF2-40B4-BE49-F238E27FC236}">
              <a16:creationId xmlns:a16="http://schemas.microsoft.com/office/drawing/2014/main" id="{00000000-0008-0000-06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92721" y="958441"/>
          <a:ext cx="2097692" cy="14051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3</xdr:row>
      <xdr:rowOff>81718</xdr:rowOff>
    </xdr:from>
    <xdr:to>
      <xdr:col>2</xdr:col>
      <xdr:colOff>1137920</xdr:colOff>
      <xdr:row>3</xdr:row>
      <xdr:rowOff>916531</xdr:rowOff>
    </xdr:to>
    <xdr:pic>
      <xdr:nvPicPr>
        <xdr:cNvPr id="361" name="图片 87" descr="图片 87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39800" y="2551233"/>
          <a:ext cx="1036321" cy="8348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60960</xdr:colOff>
      <xdr:row>4</xdr:row>
      <xdr:rowOff>81718</xdr:rowOff>
    </xdr:from>
    <xdr:to>
      <xdr:col>2</xdr:col>
      <xdr:colOff>1148079</xdr:colOff>
      <xdr:row>4</xdr:row>
      <xdr:rowOff>972552</xdr:rowOff>
    </xdr:to>
    <xdr:pic>
      <xdr:nvPicPr>
        <xdr:cNvPr id="362" name="图片 88" descr="图片 88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99160" y="3516433"/>
          <a:ext cx="1087120" cy="8908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5</xdr:row>
      <xdr:rowOff>30918</xdr:rowOff>
    </xdr:from>
    <xdr:to>
      <xdr:col>2</xdr:col>
      <xdr:colOff>1280160</xdr:colOff>
      <xdr:row>5</xdr:row>
      <xdr:rowOff>1013053</xdr:rowOff>
    </xdr:to>
    <xdr:pic>
      <xdr:nvPicPr>
        <xdr:cNvPr id="363" name="图片 89" descr="图片 89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39800" y="4532433"/>
          <a:ext cx="1178561" cy="9821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6</xdr:row>
      <xdr:rowOff>227769</xdr:rowOff>
    </xdr:from>
    <xdr:to>
      <xdr:col>2</xdr:col>
      <xdr:colOff>2113281</xdr:colOff>
      <xdr:row>6</xdr:row>
      <xdr:rowOff>1560846</xdr:rowOff>
    </xdr:to>
    <xdr:pic>
      <xdr:nvPicPr>
        <xdr:cNvPr id="364" name="图片 90" descr="图片 90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09319" y="5796084"/>
          <a:ext cx="2042163" cy="13330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7</xdr:row>
      <xdr:rowOff>270006</xdr:rowOff>
    </xdr:from>
    <xdr:to>
      <xdr:col>2</xdr:col>
      <xdr:colOff>2074371</xdr:colOff>
      <xdr:row>7</xdr:row>
      <xdr:rowOff>1633330</xdr:rowOff>
    </xdr:to>
    <xdr:pic>
      <xdr:nvPicPr>
        <xdr:cNvPr id="365" name="图片 91" descr="图片 91">
          <a:extLst>
            <a:ext uri="{FF2B5EF4-FFF2-40B4-BE49-F238E27FC236}">
              <a16:creationId xmlns:a16="http://schemas.microsoft.com/office/drawing/2014/main" id="{00000000-0008-0000-06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09319" y="7565521"/>
          <a:ext cx="2003253" cy="13633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8</xdr:row>
      <xdr:rowOff>102038</xdr:rowOff>
    </xdr:from>
    <xdr:to>
      <xdr:col>2</xdr:col>
      <xdr:colOff>1894722</xdr:colOff>
      <xdr:row>8</xdr:row>
      <xdr:rowOff>1178998</xdr:rowOff>
    </xdr:to>
    <xdr:pic>
      <xdr:nvPicPr>
        <xdr:cNvPr id="366" name="图片 92" descr="图片 92">
          <a:extLst>
            <a:ext uri="{FF2B5EF4-FFF2-40B4-BE49-F238E27FC236}">
              <a16:creationId xmlns:a16="http://schemas.microsoft.com/office/drawing/2014/main" id="{00000000-0008-0000-06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29638" y="9239053"/>
          <a:ext cx="1803284" cy="10769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9</xdr:row>
      <xdr:rowOff>102038</xdr:rowOff>
    </xdr:from>
    <xdr:to>
      <xdr:col>2</xdr:col>
      <xdr:colOff>1696720</xdr:colOff>
      <xdr:row>9</xdr:row>
      <xdr:rowOff>1268743</xdr:rowOff>
    </xdr:to>
    <xdr:pic>
      <xdr:nvPicPr>
        <xdr:cNvPr id="367" name="图片 93" descr="图片 93">
          <a:extLst>
            <a:ext uri="{FF2B5EF4-FFF2-40B4-BE49-F238E27FC236}">
              <a16:creationId xmlns:a16="http://schemas.microsoft.com/office/drawing/2014/main" id="{00000000-0008-0000-06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19480" y="10559853"/>
          <a:ext cx="1615441" cy="11667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10</xdr:row>
      <xdr:rowOff>71846</xdr:rowOff>
    </xdr:from>
    <xdr:to>
      <xdr:col>2</xdr:col>
      <xdr:colOff>2073809</xdr:colOff>
      <xdr:row>10</xdr:row>
      <xdr:rowOff>1459531</xdr:rowOff>
    </xdr:to>
    <xdr:pic>
      <xdr:nvPicPr>
        <xdr:cNvPr id="368" name="图片 94" descr="图片 94">
          <a:extLst>
            <a:ext uri="{FF2B5EF4-FFF2-40B4-BE49-F238E27FC236}">
              <a16:creationId xmlns:a16="http://schemas.microsoft.com/office/drawing/2014/main" id="{00000000-0008-0000-06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0600" y="11850461"/>
          <a:ext cx="1921410" cy="13876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40639</xdr:colOff>
      <xdr:row>11</xdr:row>
      <xdr:rowOff>30918</xdr:rowOff>
    </xdr:from>
    <xdr:to>
      <xdr:col>2</xdr:col>
      <xdr:colOff>1686560</xdr:colOff>
      <xdr:row>11</xdr:row>
      <xdr:rowOff>968179</xdr:rowOff>
    </xdr:to>
    <xdr:pic>
      <xdr:nvPicPr>
        <xdr:cNvPr id="369" name="图片 95" descr="图片 95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78839" y="13282733"/>
          <a:ext cx="1645922" cy="9372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12</xdr:row>
      <xdr:rowOff>61400</xdr:rowOff>
    </xdr:from>
    <xdr:to>
      <xdr:col>2</xdr:col>
      <xdr:colOff>1270000</xdr:colOff>
      <xdr:row>12</xdr:row>
      <xdr:rowOff>771329</xdr:rowOff>
    </xdr:to>
    <xdr:pic>
      <xdr:nvPicPr>
        <xdr:cNvPr id="370" name="图片 96" descr="图片 96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19480" y="14392715"/>
          <a:ext cx="1188720" cy="7099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13</xdr:row>
      <xdr:rowOff>51238</xdr:rowOff>
    </xdr:from>
    <xdr:to>
      <xdr:col>2</xdr:col>
      <xdr:colOff>1381760</xdr:colOff>
      <xdr:row>13</xdr:row>
      <xdr:rowOff>853738</xdr:rowOff>
    </xdr:to>
    <xdr:pic>
      <xdr:nvPicPr>
        <xdr:cNvPr id="371" name="图片 97" descr="图片 97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90600" y="15335053"/>
          <a:ext cx="1229361" cy="802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233680</xdr:colOff>
      <xdr:row>14</xdr:row>
      <xdr:rowOff>51239</xdr:rowOff>
    </xdr:from>
    <xdr:to>
      <xdr:col>2</xdr:col>
      <xdr:colOff>1270000</xdr:colOff>
      <xdr:row>14</xdr:row>
      <xdr:rowOff>871659</xdr:rowOff>
    </xdr:to>
    <xdr:pic>
      <xdr:nvPicPr>
        <xdr:cNvPr id="372" name="图片 98" descr="图片 98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71880" y="16211354"/>
          <a:ext cx="1036320" cy="8204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254000</xdr:colOff>
      <xdr:row>15</xdr:row>
      <xdr:rowOff>163000</xdr:rowOff>
    </xdr:from>
    <xdr:to>
      <xdr:col>2</xdr:col>
      <xdr:colOff>1391920</xdr:colOff>
      <xdr:row>15</xdr:row>
      <xdr:rowOff>1000636</xdr:rowOff>
    </xdr:to>
    <xdr:pic>
      <xdr:nvPicPr>
        <xdr:cNvPr id="373" name="图片 99" descr="图片 99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92200" y="17275615"/>
          <a:ext cx="1137921" cy="8376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121919</xdr:colOff>
      <xdr:row>17</xdr:row>
      <xdr:rowOff>41079</xdr:rowOff>
    </xdr:from>
    <xdr:to>
      <xdr:col>2</xdr:col>
      <xdr:colOff>1828800</xdr:colOff>
      <xdr:row>17</xdr:row>
      <xdr:rowOff>1060464</xdr:rowOff>
    </xdr:to>
    <xdr:pic>
      <xdr:nvPicPr>
        <xdr:cNvPr id="374" name="图片 100" descr="图片 100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0119" y="18436394"/>
          <a:ext cx="1706881" cy="10193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142239</xdr:colOff>
      <xdr:row>18</xdr:row>
      <xdr:rowOff>81718</xdr:rowOff>
    </xdr:from>
    <xdr:to>
      <xdr:col>2</xdr:col>
      <xdr:colOff>2184400</xdr:colOff>
      <xdr:row>18</xdr:row>
      <xdr:rowOff>1414795</xdr:rowOff>
    </xdr:to>
    <xdr:pic>
      <xdr:nvPicPr>
        <xdr:cNvPr id="375" name="图片 101" descr="图片 101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80439" y="19594633"/>
          <a:ext cx="2042161" cy="13330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19</xdr:row>
      <xdr:rowOff>170057</xdr:rowOff>
    </xdr:from>
    <xdr:to>
      <xdr:col>2</xdr:col>
      <xdr:colOff>2076536</xdr:colOff>
      <xdr:row>19</xdr:row>
      <xdr:rowOff>1200618</xdr:rowOff>
    </xdr:to>
    <xdr:pic>
      <xdr:nvPicPr>
        <xdr:cNvPr id="376" name="图片 102" descr="图片 102">
          <a:extLst>
            <a:ext uri="{FF2B5EF4-FFF2-40B4-BE49-F238E27FC236}">
              <a16:creationId xmlns:a16="http://schemas.microsoft.com/office/drawing/2014/main" id="{00000000-0008-0000-06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09319" y="21168872"/>
          <a:ext cx="2005418" cy="10305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101600</xdr:colOff>
      <xdr:row>20</xdr:row>
      <xdr:rowOff>231791</xdr:rowOff>
    </xdr:from>
    <xdr:to>
      <xdr:col>2</xdr:col>
      <xdr:colOff>2153920</xdr:colOff>
      <xdr:row>20</xdr:row>
      <xdr:rowOff>1628509</xdr:rowOff>
    </xdr:to>
    <xdr:pic>
      <xdr:nvPicPr>
        <xdr:cNvPr id="377" name="图片 103" descr="图片 103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39800" y="22627606"/>
          <a:ext cx="2052321" cy="13967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213360</xdr:colOff>
      <xdr:row>21</xdr:row>
      <xdr:rowOff>152839</xdr:rowOff>
    </xdr:from>
    <xdr:to>
      <xdr:col>2</xdr:col>
      <xdr:colOff>1127760</xdr:colOff>
      <xdr:row>21</xdr:row>
      <xdr:rowOff>902139</xdr:rowOff>
    </xdr:to>
    <xdr:pic>
      <xdr:nvPicPr>
        <xdr:cNvPr id="378" name="图片 104" descr="图片 104">
          <a:extLst>
            <a:ext uri="{FF2B5EF4-FFF2-40B4-BE49-F238E27FC236}">
              <a16:creationId xmlns:a16="http://schemas.microsoft.com/office/drawing/2014/main" id="{00000000-0008-0000-06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51560" y="24250454"/>
          <a:ext cx="914401" cy="7493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162560</xdr:colOff>
      <xdr:row>22</xdr:row>
      <xdr:rowOff>71559</xdr:rowOff>
    </xdr:from>
    <xdr:to>
      <xdr:col>2</xdr:col>
      <xdr:colOff>1076960</xdr:colOff>
      <xdr:row>22</xdr:row>
      <xdr:rowOff>871660</xdr:rowOff>
    </xdr:to>
    <xdr:pic>
      <xdr:nvPicPr>
        <xdr:cNvPr id="379" name="图片 105" descr="图片 105">
          <a:extLst>
            <a:ext uri="{FF2B5EF4-FFF2-40B4-BE49-F238E27FC236}">
              <a16:creationId xmlns:a16="http://schemas.microsoft.com/office/drawing/2014/main" id="{00000000-0008-0000-06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00760" y="25172474"/>
          <a:ext cx="914401" cy="8001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81280</xdr:colOff>
      <xdr:row>23</xdr:row>
      <xdr:rowOff>41079</xdr:rowOff>
    </xdr:from>
    <xdr:to>
      <xdr:col>2</xdr:col>
      <xdr:colOff>1671544</xdr:colOff>
      <xdr:row>23</xdr:row>
      <xdr:rowOff>1057079</xdr:rowOff>
    </xdr:to>
    <xdr:pic>
      <xdr:nvPicPr>
        <xdr:cNvPr id="380" name="图片 106" descr="图片 106">
          <a:extLst>
            <a:ext uri="{FF2B5EF4-FFF2-40B4-BE49-F238E27FC236}">
              <a16:creationId xmlns:a16="http://schemas.microsoft.com/office/drawing/2014/main" id="{00000000-0008-0000-06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19480" y="26145294"/>
          <a:ext cx="1590265" cy="10160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121919</xdr:colOff>
      <xdr:row>24</xdr:row>
      <xdr:rowOff>61397</xdr:rowOff>
    </xdr:from>
    <xdr:to>
      <xdr:col>2</xdr:col>
      <xdr:colOff>1463040</xdr:colOff>
      <xdr:row>24</xdr:row>
      <xdr:rowOff>843718</xdr:rowOff>
    </xdr:to>
    <xdr:pic>
      <xdr:nvPicPr>
        <xdr:cNvPr id="381" name="图片 107" descr="图片 107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60119" y="27359412"/>
          <a:ext cx="1341122" cy="7823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25</xdr:row>
      <xdr:rowOff>51239</xdr:rowOff>
    </xdr:from>
    <xdr:to>
      <xdr:col>2</xdr:col>
      <xdr:colOff>1156447</xdr:colOff>
      <xdr:row>25</xdr:row>
      <xdr:rowOff>762439</xdr:rowOff>
    </xdr:to>
    <xdr:pic>
      <xdr:nvPicPr>
        <xdr:cNvPr id="382" name="图片 108" descr="图片 108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90600" y="28276354"/>
          <a:ext cx="1004048" cy="7112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26</xdr:row>
      <xdr:rowOff>51239</xdr:rowOff>
    </xdr:from>
    <xdr:to>
      <xdr:col>2</xdr:col>
      <xdr:colOff>2093168</xdr:colOff>
      <xdr:row>26</xdr:row>
      <xdr:rowOff>1372039</xdr:rowOff>
    </xdr:to>
    <xdr:pic>
      <xdr:nvPicPr>
        <xdr:cNvPr id="383" name="图片 109" descr="图片 109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90600" y="29165354"/>
          <a:ext cx="1940768" cy="1320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27</xdr:row>
      <xdr:rowOff>51239</xdr:rowOff>
    </xdr:from>
    <xdr:to>
      <xdr:col>2</xdr:col>
      <xdr:colOff>1158240</xdr:colOff>
      <xdr:row>27</xdr:row>
      <xdr:rowOff>806182</xdr:rowOff>
    </xdr:to>
    <xdr:pic>
      <xdr:nvPicPr>
        <xdr:cNvPr id="384" name="图片 110" descr="图片 110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09319" y="30587754"/>
          <a:ext cx="1087121" cy="7549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71119</xdr:colOff>
      <xdr:row>28</xdr:row>
      <xdr:rowOff>277721</xdr:rowOff>
    </xdr:from>
    <xdr:to>
      <xdr:col>2</xdr:col>
      <xdr:colOff>2093168</xdr:colOff>
      <xdr:row>28</xdr:row>
      <xdr:rowOff>1681921</xdr:rowOff>
    </xdr:to>
    <xdr:pic>
      <xdr:nvPicPr>
        <xdr:cNvPr id="385" name="图片 111" descr="图片 111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09319" y="31754036"/>
          <a:ext cx="2022049" cy="14042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91438</xdr:colOff>
      <xdr:row>29</xdr:row>
      <xdr:rowOff>102039</xdr:rowOff>
    </xdr:from>
    <xdr:to>
      <xdr:col>2</xdr:col>
      <xdr:colOff>1770610</xdr:colOff>
      <xdr:row>29</xdr:row>
      <xdr:rowOff>1128200</xdr:rowOff>
    </xdr:to>
    <xdr:pic>
      <xdr:nvPicPr>
        <xdr:cNvPr id="386" name="图片 112" descr="图片 112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29638" y="33432554"/>
          <a:ext cx="1679172" cy="10261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172719</xdr:colOff>
      <xdr:row>30</xdr:row>
      <xdr:rowOff>30918</xdr:rowOff>
    </xdr:from>
    <xdr:to>
      <xdr:col>2</xdr:col>
      <xdr:colOff>1534160</xdr:colOff>
      <xdr:row>30</xdr:row>
      <xdr:rowOff>938543</xdr:rowOff>
    </xdr:to>
    <xdr:pic>
      <xdr:nvPicPr>
        <xdr:cNvPr id="387" name="图片 113" descr="图片 113">
          <a:extLst>
            <a:ext uri="{FF2B5EF4-FFF2-40B4-BE49-F238E27FC236}">
              <a16:creationId xmlns:a16="http://schemas.microsoft.com/office/drawing/2014/main" id="{00000000-0008-0000-06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10919" y="34555233"/>
          <a:ext cx="1361442" cy="9076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162560</xdr:colOff>
      <xdr:row>31</xdr:row>
      <xdr:rowOff>51239</xdr:rowOff>
    </xdr:from>
    <xdr:to>
      <xdr:col>2</xdr:col>
      <xdr:colOff>1158240</xdr:colOff>
      <xdr:row>31</xdr:row>
      <xdr:rowOff>811828</xdr:rowOff>
    </xdr:to>
    <xdr:pic>
      <xdr:nvPicPr>
        <xdr:cNvPr id="388" name="图片 114" descr="图片 114">
          <a:extLst>
            <a:ext uri="{FF2B5EF4-FFF2-40B4-BE49-F238E27FC236}">
              <a16:creationId xmlns:a16="http://schemas.microsoft.com/office/drawing/2014/main" id="{00000000-0008-0000-06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00760" y="35616954"/>
          <a:ext cx="995680" cy="7605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32</xdr:row>
      <xdr:rowOff>51239</xdr:rowOff>
    </xdr:from>
    <xdr:to>
      <xdr:col>2</xdr:col>
      <xdr:colOff>1300479</xdr:colOff>
      <xdr:row>32</xdr:row>
      <xdr:rowOff>864461</xdr:rowOff>
    </xdr:to>
    <xdr:pic>
      <xdr:nvPicPr>
        <xdr:cNvPr id="389" name="图片 115" descr="图片 115">
          <a:extLst>
            <a:ext uri="{FF2B5EF4-FFF2-40B4-BE49-F238E27FC236}">
              <a16:creationId xmlns:a16="http://schemas.microsoft.com/office/drawing/2014/main" id="{00000000-0008-0000-06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0600" y="36493254"/>
          <a:ext cx="1148080" cy="8132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213360</xdr:colOff>
      <xdr:row>33</xdr:row>
      <xdr:rowOff>51239</xdr:rowOff>
    </xdr:from>
    <xdr:to>
      <xdr:col>2</xdr:col>
      <xdr:colOff>1270000</xdr:colOff>
      <xdr:row>33</xdr:row>
      <xdr:rowOff>829043</xdr:rowOff>
    </xdr:to>
    <xdr:pic>
      <xdr:nvPicPr>
        <xdr:cNvPr id="390" name="图片 116" descr="图片 116">
          <a:extLst>
            <a:ext uri="{FF2B5EF4-FFF2-40B4-BE49-F238E27FC236}">
              <a16:creationId xmlns:a16="http://schemas.microsoft.com/office/drawing/2014/main" id="{00000000-0008-0000-06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51560" y="37420354"/>
          <a:ext cx="1056640" cy="7778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152400</xdr:colOff>
      <xdr:row>34</xdr:row>
      <xdr:rowOff>51239</xdr:rowOff>
    </xdr:from>
    <xdr:to>
      <xdr:col>2</xdr:col>
      <xdr:colOff>1442720</xdr:colOff>
      <xdr:row>34</xdr:row>
      <xdr:rowOff>920414</xdr:rowOff>
    </xdr:to>
    <xdr:pic>
      <xdr:nvPicPr>
        <xdr:cNvPr id="391" name="图片 117" descr="图片 117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90600" y="38347454"/>
          <a:ext cx="1290321" cy="8691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264160</xdr:colOff>
      <xdr:row>35</xdr:row>
      <xdr:rowOff>51239</xdr:rowOff>
    </xdr:from>
    <xdr:to>
      <xdr:col>2</xdr:col>
      <xdr:colOff>1524000</xdr:colOff>
      <xdr:row>35</xdr:row>
      <xdr:rowOff>926128</xdr:rowOff>
    </xdr:to>
    <xdr:pic>
      <xdr:nvPicPr>
        <xdr:cNvPr id="392" name="图片 118" descr="图片 118">
          <a:extLst>
            <a:ext uri="{FF2B5EF4-FFF2-40B4-BE49-F238E27FC236}">
              <a16:creationId xmlns:a16="http://schemas.microsoft.com/office/drawing/2014/main" id="{00000000-0008-0000-06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02360" y="39350754"/>
          <a:ext cx="1259840" cy="8748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264160</xdr:colOff>
      <xdr:row>36</xdr:row>
      <xdr:rowOff>41079</xdr:rowOff>
    </xdr:from>
    <xdr:to>
      <xdr:col>2</xdr:col>
      <xdr:colOff>2052320</xdr:colOff>
      <xdr:row>36</xdr:row>
      <xdr:rowOff>1282857</xdr:rowOff>
    </xdr:to>
    <xdr:pic>
      <xdr:nvPicPr>
        <xdr:cNvPr id="393" name="图片 119" descr="图片 119">
          <a:extLst>
            <a:ext uri="{FF2B5EF4-FFF2-40B4-BE49-F238E27FC236}">
              <a16:creationId xmlns:a16="http://schemas.microsoft.com/office/drawing/2014/main" id="{00000000-0008-0000-06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02360" y="40343894"/>
          <a:ext cx="1788161" cy="12417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233680</xdr:colOff>
      <xdr:row>37</xdr:row>
      <xdr:rowOff>91879</xdr:rowOff>
    </xdr:from>
    <xdr:to>
      <xdr:col>2</xdr:col>
      <xdr:colOff>1351279</xdr:colOff>
      <xdr:row>37</xdr:row>
      <xdr:rowOff>883511</xdr:rowOff>
    </xdr:to>
    <xdr:pic>
      <xdr:nvPicPr>
        <xdr:cNvPr id="394" name="图片 120" descr="图片 120">
          <a:extLst>
            <a:ext uri="{FF2B5EF4-FFF2-40B4-BE49-F238E27FC236}">
              <a16:creationId xmlns:a16="http://schemas.microsoft.com/office/drawing/2014/main" id="{00000000-0008-0000-06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71880" y="41715494"/>
          <a:ext cx="1117600" cy="7916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主题​​">
  <a:themeElements>
    <a:clrScheme name="Office 主题​​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 主题​​">
      <a:majorFont>
        <a:latin typeface="ヒラギノ角ゴ ProN W6"/>
        <a:ea typeface="ヒラギノ角ゴ ProN W6"/>
        <a:cs typeface="ヒラギノ角ゴ ProN W6"/>
      </a:majorFont>
      <a:minorFont>
        <a:latin typeface="ヒラギノ角ゴ ProN W3"/>
        <a:ea typeface="ヒラギノ角ゴ ProN W3"/>
        <a:cs typeface="ヒラギノ角ゴ ProN W3"/>
      </a:minorFont>
    </a:fontScheme>
    <a:fmtScheme name="Office 主题​​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12700" cap="flat">
          <a:solidFill>
            <a:schemeClr val="accent1"/>
          </a:solidFill>
          <a:prstDash val="solid"/>
          <a:miter lim="800000"/>
        </a:ln>
        <a:effectLst/>
        <a:sp3d/>
      </a:spPr>
      <a:bodyPr rot="0" spcFirstLastPara="1" vertOverflow="overflow" horzOverflow="overflow" vert="horz" wrap="square" lIns="45719" tIns="45719" rIns="45719" bIns="45719" numCol="1" spcCol="38100" rtlCol="0" anchor="ctr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/>
            <a:ea typeface="Calibri"/>
            <a:cs typeface="Calibri"/>
            <a:sym typeface="Calibri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12700" cap="flat">
          <a:solidFill>
            <a:schemeClr val="accent1"/>
          </a:solidFill>
          <a:prstDash val="solid"/>
          <a:miter lim="800000"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9" tIns="45719" rIns="45719" bIns="45719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/>
            <a:ea typeface="Calibri"/>
            <a:cs typeface="Calibri"/>
            <a:sym typeface="Calibri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mailto:s_ozawa@satelliteclimbing.com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3:D20"/>
  <sheetViews>
    <sheetView showGridLines="0" workbookViewId="0"/>
  </sheetViews>
  <sheetFormatPr defaultColWidth="10" defaultRowHeight="13.05" customHeight="1"/>
  <cols>
    <col min="1" max="1" width="2" customWidth="1"/>
    <col min="2" max="4" width="28" customWidth="1"/>
  </cols>
  <sheetData>
    <row r="3" spans="2:4" ht="49.95" customHeight="1">
      <c r="B3" s="374" t="s">
        <v>0</v>
      </c>
      <c r="C3" s="375"/>
      <c r="D3" s="375"/>
    </row>
    <row r="7" spans="2:4" ht="17.399999999999999">
      <c r="B7" s="1" t="s">
        <v>1</v>
      </c>
      <c r="C7" s="1" t="s">
        <v>2</v>
      </c>
      <c r="D7" s="1" t="s">
        <v>3</v>
      </c>
    </row>
    <row r="9" spans="2:4" ht="15.6">
      <c r="B9" s="2" t="s">
        <v>4</v>
      </c>
      <c r="C9" s="2"/>
      <c r="D9" s="2"/>
    </row>
    <row r="10" spans="2:4" ht="15.6">
      <c r="B10" s="3"/>
      <c r="C10" s="3" t="s">
        <v>5</v>
      </c>
      <c r="D10" s="4" t="s">
        <v>4</v>
      </c>
    </row>
    <row r="11" spans="2:4" ht="15.6">
      <c r="B11" s="2" t="s">
        <v>24</v>
      </c>
      <c r="C11" s="2"/>
      <c r="D11" s="2"/>
    </row>
    <row r="12" spans="2:4" ht="15.6">
      <c r="B12" s="3"/>
      <c r="C12" s="3" t="s">
        <v>5</v>
      </c>
      <c r="D12" s="4" t="s">
        <v>24</v>
      </c>
    </row>
    <row r="13" spans="2:4" ht="15.6">
      <c r="B13" s="2" t="s">
        <v>145</v>
      </c>
      <c r="C13" s="2"/>
      <c r="D13" s="2"/>
    </row>
    <row r="14" spans="2:4" ht="15.6">
      <c r="B14" s="3"/>
      <c r="C14" s="3" t="s">
        <v>5</v>
      </c>
      <c r="D14" s="4" t="s">
        <v>145</v>
      </c>
    </row>
    <row r="15" spans="2:4" ht="15.6">
      <c r="B15" s="2" t="s">
        <v>428</v>
      </c>
      <c r="C15" s="2"/>
      <c r="D15" s="2"/>
    </row>
    <row r="16" spans="2:4" ht="15.6">
      <c r="B16" s="3"/>
      <c r="C16" s="3" t="s">
        <v>5</v>
      </c>
      <c r="D16" s="4" t="s">
        <v>428</v>
      </c>
    </row>
    <row r="17" spans="2:4" ht="15.6">
      <c r="B17" s="2" t="s">
        <v>490</v>
      </c>
      <c r="C17" s="2"/>
      <c r="D17" s="2"/>
    </row>
    <row r="18" spans="2:4" ht="15.6">
      <c r="B18" s="3"/>
      <c r="C18" s="3" t="s">
        <v>5</v>
      </c>
      <c r="D18" s="4" t="s">
        <v>490</v>
      </c>
    </row>
    <row r="19" spans="2:4" ht="15.6">
      <c r="B19" s="2" t="s">
        <v>674</v>
      </c>
      <c r="C19" s="2"/>
      <c r="D19" s="2"/>
    </row>
    <row r="20" spans="2:4" ht="15.6">
      <c r="B20" s="3"/>
      <c r="C20" s="3" t="s">
        <v>5</v>
      </c>
      <c r="D20" s="4" t="s">
        <v>674</v>
      </c>
    </row>
  </sheetData>
  <mergeCells count="1">
    <mergeCell ref="B3:D3"/>
  </mergeCells>
  <phoneticPr fontId="34"/>
  <hyperlinks>
    <hyperlink ref="D10" location="'SUM Order'!R1C1" display="SUM Order" xr:uid="{00000000-0004-0000-0000-000000000000}"/>
    <hyperlink ref="D12" location="'CZ holds'!R1C1" display="CZ holds" xr:uid="{00000000-0004-0000-0000-000001000000}"/>
    <hyperlink ref="D14" location="'CZ（Fiberglass VOL）'!R1C1" display="CZ（Fiberglass VOL）" xr:uid="{00000000-0004-0000-0000-000002000000}"/>
    <hyperlink ref="D16" location="'CG holds'!R1C1" display="CG holds" xr:uid="{00000000-0004-0000-0000-000003000000}"/>
    <hyperlink ref="D18" location="'CG WoodsVOL'!R1C1" display="CG WoodsVOL" xr:uid="{00000000-0004-0000-0000-000004000000}"/>
    <hyperlink ref="D20" location="'PentaFai holds'!R1C1" display="PentaFai holds" xr:uid="{00000000-0004-0000-0000-000005000000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19"/>
  <sheetViews>
    <sheetView showGridLines="0" zoomScale="70" zoomScaleNormal="70" workbookViewId="0">
      <selection activeCell="J4" sqref="J4"/>
    </sheetView>
  </sheetViews>
  <sheetFormatPr defaultColWidth="10.81640625" defaultRowHeight="16.05" customHeight="1"/>
  <cols>
    <col min="1" max="1" width="9" style="5" customWidth="1"/>
    <col min="2" max="2" width="14.90625" style="5" customWidth="1"/>
    <col min="3" max="3" width="14.453125" style="5" customWidth="1"/>
    <col min="4" max="4" width="25.08984375" style="5" customWidth="1"/>
    <col min="5" max="6" width="16.90625" style="5" customWidth="1"/>
    <col min="7" max="7" width="15.36328125" style="5" customWidth="1"/>
    <col min="8" max="8" width="10.81640625" style="5" customWidth="1"/>
    <col min="9" max="16384" width="10.81640625" style="5"/>
  </cols>
  <sheetData>
    <row r="1" spans="1:7" ht="16.05" customHeight="1">
      <c r="A1" s="402" t="s">
        <v>6</v>
      </c>
      <c r="B1" s="403"/>
      <c r="C1" s="403"/>
      <c r="D1" s="404"/>
      <c r="E1" s="391" t="s">
        <v>757</v>
      </c>
      <c r="F1" s="392"/>
      <c r="G1" s="392"/>
    </row>
    <row r="2" spans="1:7" ht="52.35" customHeight="1">
      <c r="A2" s="376" t="s">
        <v>755</v>
      </c>
      <c r="B2" s="377"/>
      <c r="C2" s="377"/>
      <c r="D2" s="378"/>
      <c r="E2" s="393"/>
      <c r="F2" s="392"/>
      <c r="G2" s="392"/>
    </row>
    <row r="3" spans="1:7" ht="68.25" customHeight="1">
      <c r="A3" s="376" t="s">
        <v>756</v>
      </c>
      <c r="B3" s="377"/>
      <c r="C3" s="377"/>
      <c r="D3" s="378"/>
      <c r="E3" s="393"/>
      <c r="F3" s="392"/>
      <c r="G3" s="392"/>
    </row>
    <row r="4" spans="1:7" ht="12" customHeight="1">
      <c r="A4" s="379" t="s">
        <v>7</v>
      </c>
      <c r="B4" s="377"/>
      <c r="C4" s="377"/>
      <c r="D4" s="378"/>
      <c r="E4" s="393"/>
      <c r="F4" s="392"/>
      <c r="G4" s="392"/>
    </row>
    <row r="5" spans="1:7" ht="12" customHeight="1">
      <c r="A5" s="379" t="s">
        <v>8</v>
      </c>
      <c r="B5" s="377"/>
      <c r="C5" s="377"/>
      <c r="D5" s="378"/>
      <c r="E5" s="393"/>
      <c r="F5" s="392"/>
      <c r="G5" s="392"/>
    </row>
    <row r="6" spans="1:7" ht="13.05" customHeight="1">
      <c r="A6" s="6" t="s">
        <v>9</v>
      </c>
      <c r="B6" s="7" t="s">
        <v>10</v>
      </c>
      <c r="C6" s="8" t="s">
        <v>11</v>
      </c>
      <c r="D6" s="9" t="s">
        <v>12</v>
      </c>
      <c r="E6" s="393"/>
      <c r="F6" s="392"/>
      <c r="G6" s="392"/>
    </row>
    <row r="7" spans="1:7" ht="22.05" customHeight="1">
      <c r="A7" s="382"/>
      <c r="B7" s="10" t="s">
        <v>13</v>
      </c>
      <c r="C7" s="11">
        <f>'CZ holds'!J39+'CZ holds'!K39+'CZ holds'!L39+'CZ holds'!M39+'CZ holds'!N39+'CZ holds'!O39+'CZ holds'!P39+'CZ holds'!Q39+'CZ holds'!R39+'CZ holds'!S39+'CZ holds'!T39+'CZ holds'!U39+'CZ holds'!V39+'CZ holds'!W39+'CZ holds'!X39+'CZ holds'!Y39+'CZ holds'!Z39+'CZ holds'!AA39</f>
        <v>0</v>
      </c>
      <c r="D7" s="12">
        <f>'CZ holds'!AD39</f>
        <v>0</v>
      </c>
      <c r="E7" s="393"/>
      <c r="F7" s="392"/>
      <c r="G7" s="392"/>
    </row>
    <row r="8" spans="1:7" ht="22.05" customHeight="1">
      <c r="A8" s="383"/>
      <c r="B8" s="10" t="s">
        <v>14</v>
      </c>
      <c r="C8" s="11">
        <f>'CZ（Fiberglass VOL）'!J104+'CZ（Fiberglass VOL）'!K104+'CZ（Fiberglass VOL）'!L104+'CZ（Fiberglass VOL）'!M104+'CZ（Fiberglass VOL）'!N104+'CZ（Fiberglass VOL）'!O104+'CZ（Fiberglass VOL）'!P104+'CZ（Fiberglass VOL）'!Q104+'CZ（Fiberglass VOL）'!R104+'CZ（Fiberglass VOL）'!S104+'CZ（Fiberglass VOL）'!T104+'CZ（Fiberglass VOL）'!U104+'CZ（Fiberglass VOL）'!V104+'CZ（Fiberglass VOL）'!W104+'CZ（Fiberglass VOL）'!X104+'CZ（Fiberglass VOL）'!Y104+'CZ（Fiberglass VOL）'!Z104+'CZ（Fiberglass VOL）'!AA104</f>
        <v>0</v>
      </c>
      <c r="D8" s="12">
        <f>'CZ（Fiberglass VOL）'!AD104</f>
        <v>0</v>
      </c>
      <c r="E8" s="393"/>
      <c r="F8" s="392"/>
      <c r="G8" s="392"/>
    </row>
    <row r="9" spans="1:7" ht="22.05" customHeight="1">
      <c r="A9" s="383"/>
      <c r="B9" s="13" t="s">
        <v>15</v>
      </c>
      <c r="C9" s="14">
        <f>'CG holds'!L43+'CG holds'!M43+'CG holds'!N43+'CG holds'!O43+'CG holds'!P43+'CG holds'!Q43+'CG holds'!R43+'CG holds'!S43+'CG holds'!T43+'CG holds'!U43+'CG holds'!V43+'CG holds'!W43+'CG holds'!X40+'CG holds'!X41+'CG holds'!X42</f>
        <v>0</v>
      </c>
      <c r="D9" s="15">
        <f>'CG holds'!Z43</f>
        <v>0</v>
      </c>
      <c r="E9" s="393"/>
      <c r="F9" s="392"/>
      <c r="G9" s="392"/>
    </row>
    <row r="10" spans="1:7" ht="22.05" customHeight="1">
      <c r="A10" s="384"/>
      <c r="B10" s="13" t="s">
        <v>16</v>
      </c>
      <c r="C10" s="14">
        <f>'CG WoodsVOL'!J93+'CG WoodsVOL'!K93+'CG WoodsVOL'!L93+'CG WoodsVOL'!N93+'CG WoodsVOL'!M93+'CG WoodsVOL'!O93+'CG WoodsVOL'!P93+'CG WoodsVOL'!Q93+'CG WoodsVOL'!R93+'CG WoodsVOL'!S93+'CG WoodsVOL'!T93+'CG WoodsVOL'!U93</f>
        <v>0</v>
      </c>
      <c r="D10" s="15">
        <f>'CG WoodsVOL'!X93</f>
        <v>0</v>
      </c>
      <c r="E10" s="393"/>
      <c r="F10" s="392"/>
      <c r="G10" s="392"/>
    </row>
    <row r="11" spans="1:7" ht="22.05" customHeight="1">
      <c r="A11" s="16"/>
      <c r="B11" s="17" t="s">
        <v>17</v>
      </c>
      <c r="C11" s="18">
        <f>'PentaFai holds'!J64+'PentaFai holds'!K64+'PentaFai holds'!L64+'PentaFai holds'!M64+'PentaFai holds'!N64+'PentaFai holds'!O64+'PentaFai holds'!P64+'PentaFai holds'!Q64+'PentaFai holds'!R64+'PentaFai holds'!S64+'PentaFai holds'!T64+'PentaFai holds'!U64+'PentaFai holds'!V64</f>
        <v>0</v>
      </c>
      <c r="D11" s="19">
        <f>'PentaFai holds'!Y64</f>
        <v>0</v>
      </c>
      <c r="E11" s="393"/>
      <c r="F11" s="392"/>
      <c r="G11" s="392"/>
    </row>
    <row r="12" spans="1:7" ht="21" customHeight="1">
      <c r="A12" s="385" t="s">
        <v>18</v>
      </c>
      <c r="B12" s="386"/>
      <c r="C12" s="380">
        <f>SUM(D7:D11)</f>
        <v>0</v>
      </c>
      <c r="D12" s="381"/>
      <c r="E12" s="393"/>
      <c r="F12" s="392"/>
      <c r="G12" s="392"/>
    </row>
    <row r="13" spans="1:7" ht="21" customHeight="1">
      <c r="A13" s="396" t="s">
        <v>19</v>
      </c>
      <c r="B13" s="397"/>
      <c r="C13" s="407">
        <f>C12*0.1</f>
        <v>0</v>
      </c>
      <c r="D13" s="395"/>
      <c r="E13" s="393"/>
      <c r="F13" s="392"/>
      <c r="G13" s="392"/>
    </row>
    <row r="14" spans="1:7" ht="21" customHeight="1">
      <c r="A14" s="400" t="s">
        <v>20</v>
      </c>
      <c r="B14" s="401"/>
      <c r="C14" s="398">
        <f>SUM(C12:D13)</f>
        <v>0</v>
      </c>
      <c r="D14" s="399"/>
      <c r="E14" s="393"/>
      <c r="F14" s="392"/>
      <c r="G14" s="392"/>
    </row>
    <row r="15" spans="1:7" ht="21" customHeight="1">
      <c r="A15" s="385" t="s">
        <v>21</v>
      </c>
      <c r="B15" s="406"/>
      <c r="C15" s="405">
        <f>(C12*0.1)</f>
        <v>0</v>
      </c>
      <c r="D15" s="404"/>
      <c r="E15" s="393"/>
      <c r="F15" s="392"/>
      <c r="G15" s="392"/>
    </row>
    <row r="16" spans="1:7" ht="21" customHeight="1">
      <c r="A16" s="396" t="s">
        <v>22</v>
      </c>
      <c r="B16" s="397"/>
      <c r="C16" s="394">
        <f>C12-C15</f>
        <v>0</v>
      </c>
      <c r="D16" s="395"/>
      <c r="E16" s="393"/>
      <c r="F16" s="392"/>
      <c r="G16" s="392"/>
    </row>
    <row r="17" spans="1:7" ht="21" customHeight="1">
      <c r="A17" s="396" t="s">
        <v>19</v>
      </c>
      <c r="B17" s="397"/>
      <c r="C17" s="394">
        <f>(C16*0.1)</f>
        <v>0</v>
      </c>
      <c r="D17" s="395"/>
      <c r="E17" s="393"/>
      <c r="F17" s="392"/>
      <c r="G17" s="392"/>
    </row>
    <row r="18" spans="1:7" ht="21" customHeight="1">
      <c r="A18" s="400" t="s">
        <v>20</v>
      </c>
      <c r="B18" s="401"/>
      <c r="C18" s="398">
        <f>SUM(C16:D17)</f>
        <v>0</v>
      </c>
      <c r="D18" s="399"/>
      <c r="E18" s="393"/>
      <c r="F18" s="392"/>
      <c r="G18" s="392"/>
    </row>
    <row r="19" spans="1:7" ht="39.6" customHeight="1">
      <c r="A19" s="389" t="s">
        <v>23</v>
      </c>
      <c r="B19" s="390"/>
      <c r="C19" s="387"/>
      <c r="D19" s="388"/>
      <c r="E19" s="393"/>
      <c r="F19" s="392"/>
      <c r="G19" s="392"/>
    </row>
  </sheetData>
  <sheetProtection algorithmName="SHA-512" hashValue="VW9NogLbU/eDAOcDsRPSbkm8fdYeCL1VOB59jeNfkCehgDjQKgFeYyim/ir/eVd/CM4/R2NFHedJkVqw2GmMpQ==" saltValue="W3soL2+IiWTEPTJHfeadYw==" spinCount="100000" sheet="1" objects="1" scenarios="1"/>
  <mergeCells count="23">
    <mergeCell ref="C19:D19"/>
    <mergeCell ref="A19:B19"/>
    <mergeCell ref="E1:G19"/>
    <mergeCell ref="C16:D16"/>
    <mergeCell ref="A16:B16"/>
    <mergeCell ref="C17:D17"/>
    <mergeCell ref="A17:B17"/>
    <mergeCell ref="C18:D18"/>
    <mergeCell ref="A18:B18"/>
    <mergeCell ref="A1:D1"/>
    <mergeCell ref="C15:D15"/>
    <mergeCell ref="A15:B15"/>
    <mergeCell ref="C14:D14"/>
    <mergeCell ref="A14:B14"/>
    <mergeCell ref="C13:D13"/>
    <mergeCell ref="A13:B13"/>
    <mergeCell ref="A2:D2"/>
    <mergeCell ref="A3:D3"/>
    <mergeCell ref="A4:D4"/>
    <mergeCell ref="A5:D5"/>
    <mergeCell ref="C12:D12"/>
    <mergeCell ref="A7:A10"/>
    <mergeCell ref="A12:B12"/>
  </mergeCells>
  <phoneticPr fontId="34"/>
  <conditionalFormatting sqref="C6:D6 A7:B11 A19:B19">
    <cfRule type="cellIs" dxfId="1" priority="1" stopIfTrue="1" operator="lessThan">
      <formula>0</formula>
    </cfRule>
  </conditionalFormatting>
  <hyperlinks>
    <hyperlink ref="E1" r:id="rId1" display="s_ozawa@satelliteclimbing.com" xr:uid="{00000000-0004-0000-0100-000000000000}"/>
  </hyperlinks>
  <pageMargins left="0.7" right="0.7" top="0.75" bottom="0.75" header="0.3" footer="0.3"/>
  <pageSetup scale="97" orientation="portrait"/>
  <headerFooter>
    <oddFooter>&amp;C&amp;"ヒラギノ角ゴ ProN W3,Regular"&amp;12&amp;K000000&amp;P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D39"/>
  <sheetViews>
    <sheetView showGridLines="0" topLeftCell="B1" zoomScale="68" zoomScaleNormal="68" workbookViewId="0">
      <selection activeCell="D5" sqref="D5"/>
    </sheetView>
  </sheetViews>
  <sheetFormatPr defaultColWidth="10.81640625" defaultRowHeight="16.05" customHeight="1"/>
  <cols>
    <col min="1" max="1" width="9.453125" style="5" customWidth="1"/>
    <col min="2" max="2" width="10.453125" style="5" customWidth="1"/>
    <col min="3" max="3" width="22" style="5" customWidth="1"/>
    <col min="4" max="4" width="9.36328125" style="5" customWidth="1"/>
    <col min="5" max="5" width="7.08984375" style="5" customWidth="1"/>
    <col min="6" max="6" width="8.08984375" style="5" customWidth="1"/>
    <col min="7" max="7" width="10.08984375" style="5" customWidth="1"/>
    <col min="8" max="8" width="10.26953125" style="5" customWidth="1"/>
    <col min="9" max="9" width="10.453125" style="5" customWidth="1"/>
    <col min="10" max="10" width="4.6328125" style="5" customWidth="1"/>
    <col min="11" max="11" width="4.1796875" style="5" customWidth="1"/>
    <col min="12" max="12" width="4.36328125" style="5" customWidth="1"/>
    <col min="13" max="17" width="4.1796875" style="5" customWidth="1"/>
    <col min="18" max="18" width="5.453125" style="5" customWidth="1"/>
    <col min="19" max="24" width="4.1796875" style="5" customWidth="1"/>
    <col min="25" max="25" width="5.453125" style="5" customWidth="1"/>
    <col min="26" max="26" width="4.1796875" style="5" customWidth="1"/>
    <col min="27" max="27" width="5.453125" style="5" customWidth="1"/>
    <col min="28" max="28" width="5.81640625" style="5" customWidth="1"/>
    <col min="29" max="29" width="5.453125" style="5" customWidth="1"/>
    <col min="30" max="30" width="9" style="5" customWidth="1"/>
    <col min="31" max="31" width="10.81640625" style="5" customWidth="1"/>
    <col min="32" max="16384" width="10.81640625" style="5"/>
  </cols>
  <sheetData>
    <row r="1" spans="1:30" ht="10.5" customHeight="1">
      <c r="A1" s="427" t="s">
        <v>25</v>
      </c>
      <c r="B1" s="414" t="s">
        <v>26</v>
      </c>
      <c r="C1" s="429" t="s">
        <v>27</v>
      </c>
      <c r="D1" s="431" t="s">
        <v>28</v>
      </c>
      <c r="E1" s="431" t="s">
        <v>29</v>
      </c>
      <c r="F1" s="433" t="s">
        <v>30</v>
      </c>
      <c r="G1" s="422" t="s">
        <v>31</v>
      </c>
      <c r="H1" s="424" t="s">
        <v>32</v>
      </c>
      <c r="I1" s="425" t="s">
        <v>33</v>
      </c>
      <c r="J1" s="416" t="s">
        <v>34</v>
      </c>
      <c r="K1" s="417"/>
      <c r="L1" s="417"/>
      <c r="M1" s="417"/>
      <c r="N1" s="417"/>
      <c r="O1" s="417"/>
      <c r="P1" s="417"/>
      <c r="Q1" s="417"/>
      <c r="R1" s="417"/>
      <c r="S1" s="417"/>
      <c r="T1" s="417"/>
      <c r="U1" s="417"/>
      <c r="V1" s="417"/>
      <c r="W1" s="417"/>
      <c r="X1" s="417"/>
      <c r="Y1" s="417"/>
      <c r="Z1" s="417"/>
      <c r="AA1" s="418"/>
      <c r="AB1" s="416" t="s">
        <v>35</v>
      </c>
      <c r="AC1" s="420" t="s">
        <v>36</v>
      </c>
      <c r="AD1" s="412" t="s">
        <v>37</v>
      </c>
    </row>
    <row r="2" spans="1:30" ht="49.05" customHeight="1">
      <c r="A2" s="428"/>
      <c r="B2" s="415"/>
      <c r="C2" s="430"/>
      <c r="D2" s="432"/>
      <c r="E2" s="432"/>
      <c r="F2" s="434"/>
      <c r="G2" s="423"/>
      <c r="H2" s="423"/>
      <c r="I2" s="426"/>
      <c r="J2" s="21" t="s">
        <v>38</v>
      </c>
      <c r="K2" s="22" t="s">
        <v>39</v>
      </c>
      <c r="L2" s="23" t="s">
        <v>40</v>
      </c>
      <c r="M2" s="24" t="s">
        <v>41</v>
      </c>
      <c r="N2" s="25" t="s">
        <v>42</v>
      </c>
      <c r="O2" s="26" t="s">
        <v>43</v>
      </c>
      <c r="P2" s="27" t="s">
        <v>44</v>
      </c>
      <c r="Q2" s="28" t="s">
        <v>45</v>
      </c>
      <c r="R2" s="29" t="s">
        <v>46</v>
      </c>
      <c r="S2" s="30" t="s">
        <v>47</v>
      </c>
      <c r="T2" s="31" t="s">
        <v>48</v>
      </c>
      <c r="U2" s="32" t="s">
        <v>49</v>
      </c>
      <c r="V2" s="33" t="s">
        <v>50</v>
      </c>
      <c r="W2" s="34" t="s">
        <v>51</v>
      </c>
      <c r="X2" s="35" t="s">
        <v>52</v>
      </c>
      <c r="Y2" s="36" t="s">
        <v>53</v>
      </c>
      <c r="Z2" s="37" t="s">
        <v>54</v>
      </c>
      <c r="AA2" s="38" t="s">
        <v>55</v>
      </c>
      <c r="AB2" s="419"/>
      <c r="AC2" s="421"/>
      <c r="AD2" s="413"/>
    </row>
    <row r="3" spans="1:30" ht="78" customHeight="1">
      <c r="A3" s="39" t="s">
        <v>56</v>
      </c>
      <c r="B3" s="40" t="s">
        <v>57</v>
      </c>
      <c r="C3" s="41"/>
      <c r="D3" s="42" t="s">
        <v>58</v>
      </c>
      <c r="E3" s="42" t="s">
        <v>59</v>
      </c>
      <c r="F3" s="43">
        <v>5</v>
      </c>
      <c r="G3" s="44">
        <v>15000</v>
      </c>
      <c r="H3" s="45">
        <v>16500</v>
      </c>
      <c r="I3" s="46">
        <f t="shared" ref="I3:I38" si="0">H3/0.7</f>
        <v>23571.428571428572</v>
      </c>
      <c r="J3" s="256"/>
      <c r="K3" s="257"/>
      <c r="L3" s="258"/>
      <c r="M3" s="259"/>
      <c r="N3" s="260"/>
      <c r="O3" s="261"/>
      <c r="P3" s="262"/>
      <c r="Q3" s="263"/>
      <c r="R3" s="264"/>
      <c r="S3" s="265"/>
      <c r="T3" s="266"/>
      <c r="U3" s="267"/>
      <c r="V3" s="268"/>
      <c r="W3" s="269"/>
      <c r="X3" s="270"/>
      <c r="Y3" s="271"/>
      <c r="Z3" s="272"/>
      <c r="AA3" s="273"/>
      <c r="AB3" s="47">
        <f t="shared" ref="AB3:AB38" si="1">SUM(J3:AA3)</f>
        <v>0</v>
      </c>
      <c r="AC3" s="47">
        <f t="shared" ref="AC3:AC38" si="2">AB3*F3</f>
        <v>0</v>
      </c>
      <c r="AD3" s="48">
        <f t="shared" ref="AD3:AD38" si="3">G3*AB3</f>
        <v>0</v>
      </c>
    </row>
    <row r="4" spans="1:30" ht="78" customHeight="1">
      <c r="A4" s="49" t="s">
        <v>60</v>
      </c>
      <c r="B4" s="50" t="s">
        <v>61</v>
      </c>
      <c r="C4" s="51"/>
      <c r="D4" s="52" t="s">
        <v>62</v>
      </c>
      <c r="E4" s="52" t="s">
        <v>63</v>
      </c>
      <c r="F4" s="53">
        <v>6</v>
      </c>
      <c r="G4" s="54">
        <v>3281.25</v>
      </c>
      <c r="H4" s="55">
        <v>3609.375</v>
      </c>
      <c r="I4" s="56">
        <f t="shared" si="0"/>
        <v>5156.25</v>
      </c>
      <c r="J4" s="274"/>
      <c r="K4" s="275"/>
      <c r="L4" s="276"/>
      <c r="M4" s="277"/>
      <c r="N4" s="278"/>
      <c r="O4" s="279"/>
      <c r="P4" s="280"/>
      <c r="Q4" s="281"/>
      <c r="R4" s="282"/>
      <c r="S4" s="283"/>
      <c r="T4" s="284"/>
      <c r="U4" s="285"/>
      <c r="V4" s="286"/>
      <c r="W4" s="287"/>
      <c r="X4" s="288"/>
      <c r="Y4" s="289"/>
      <c r="Z4" s="290"/>
      <c r="AA4" s="291"/>
      <c r="AB4" s="57">
        <f t="shared" si="1"/>
        <v>0</v>
      </c>
      <c r="AC4" s="57">
        <f t="shared" si="2"/>
        <v>0</v>
      </c>
      <c r="AD4" s="48">
        <f t="shared" si="3"/>
        <v>0</v>
      </c>
    </row>
    <row r="5" spans="1:30" ht="78" customHeight="1">
      <c r="A5" s="49" t="s">
        <v>64</v>
      </c>
      <c r="B5" s="58" t="s">
        <v>65</v>
      </c>
      <c r="C5" s="51"/>
      <c r="D5" s="52" t="s">
        <v>66</v>
      </c>
      <c r="E5" s="52" t="s">
        <v>67</v>
      </c>
      <c r="F5" s="53">
        <v>5</v>
      </c>
      <c r="G5" s="54">
        <v>74218.75</v>
      </c>
      <c r="H5" s="55">
        <v>81640.625</v>
      </c>
      <c r="I5" s="56">
        <f t="shared" si="0"/>
        <v>116629.46428571429</v>
      </c>
      <c r="J5" s="274"/>
      <c r="K5" s="275"/>
      <c r="L5" s="276"/>
      <c r="M5" s="277"/>
      <c r="N5" s="278"/>
      <c r="O5" s="279"/>
      <c r="P5" s="280"/>
      <c r="Q5" s="281"/>
      <c r="R5" s="282"/>
      <c r="S5" s="283"/>
      <c r="T5" s="284"/>
      <c r="U5" s="285"/>
      <c r="V5" s="286"/>
      <c r="W5" s="287"/>
      <c r="X5" s="288"/>
      <c r="Y5" s="289"/>
      <c r="Z5" s="290"/>
      <c r="AA5" s="291"/>
      <c r="AB5" s="57">
        <f t="shared" si="1"/>
        <v>0</v>
      </c>
      <c r="AC5" s="57">
        <f t="shared" si="2"/>
        <v>0</v>
      </c>
      <c r="AD5" s="48">
        <f t="shared" si="3"/>
        <v>0</v>
      </c>
    </row>
    <row r="6" spans="1:30" ht="67.95" customHeight="1">
      <c r="A6" s="49" t="s">
        <v>68</v>
      </c>
      <c r="B6" s="50" t="s">
        <v>69</v>
      </c>
      <c r="C6" s="59"/>
      <c r="D6" s="52" t="s">
        <v>70</v>
      </c>
      <c r="E6" s="60"/>
      <c r="F6" s="53">
        <v>5</v>
      </c>
      <c r="G6" s="54">
        <v>67968.75</v>
      </c>
      <c r="H6" s="55">
        <v>74765.625</v>
      </c>
      <c r="I6" s="56">
        <f t="shared" si="0"/>
        <v>106808.03571428572</v>
      </c>
      <c r="J6" s="274"/>
      <c r="K6" s="275"/>
      <c r="L6" s="276"/>
      <c r="M6" s="277"/>
      <c r="N6" s="278"/>
      <c r="O6" s="279"/>
      <c r="P6" s="280"/>
      <c r="Q6" s="281"/>
      <c r="R6" s="282"/>
      <c r="S6" s="283"/>
      <c r="T6" s="284"/>
      <c r="U6" s="285"/>
      <c r="V6" s="286"/>
      <c r="W6" s="287"/>
      <c r="X6" s="288"/>
      <c r="Y6" s="289"/>
      <c r="Z6" s="290"/>
      <c r="AA6" s="291"/>
      <c r="AB6" s="57">
        <f t="shared" si="1"/>
        <v>0</v>
      </c>
      <c r="AC6" s="57">
        <f t="shared" si="2"/>
        <v>0</v>
      </c>
      <c r="AD6" s="48">
        <f t="shared" si="3"/>
        <v>0</v>
      </c>
    </row>
    <row r="7" spans="1:30" ht="81" customHeight="1">
      <c r="A7" s="49" t="s">
        <v>71</v>
      </c>
      <c r="B7" s="50" t="s">
        <v>72</v>
      </c>
      <c r="C7" s="59"/>
      <c r="D7" s="52" t="s">
        <v>70</v>
      </c>
      <c r="E7" s="60"/>
      <c r="F7" s="53">
        <v>4</v>
      </c>
      <c r="G7" s="54">
        <v>57031.25</v>
      </c>
      <c r="H7" s="55">
        <v>62734.375</v>
      </c>
      <c r="I7" s="56">
        <f t="shared" si="0"/>
        <v>89620.535714285725</v>
      </c>
      <c r="J7" s="274"/>
      <c r="K7" s="275"/>
      <c r="L7" s="276"/>
      <c r="M7" s="277"/>
      <c r="N7" s="278"/>
      <c r="O7" s="279"/>
      <c r="P7" s="280"/>
      <c r="Q7" s="281"/>
      <c r="R7" s="282"/>
      <c r="S7" s="283"/>
      <c r="T7" s="284"/>
      <c r="U7" s="285"/>
      <c r="V7" s="286"/>
      <c r="W7" s="287"/>
      <c r="X7" s="288"/>
      <c r="Y7" s="289"/>
      <c r="Z7" s="290"/>
      <c r="AA7" s="291"/>
      <c r="AB7" s="57">
        <f t="shared" si="1"/>
        <v>0</v>
      </c>
      <c r="AC7" s="57">
        <f t="shared" si="2"/>
        <v>0</v>
      </c>
      <c r="AD7" s="48">
        <f t="shared" si="3"/>
        <v>0</v>
      </c>
    </row>
    <row r="8" spans="1:30" ht="63" customHeight="1">
      <c r="A8" s="49" t="s">
        <v>73</v>
      </c>
      <c r="B8" s="50" t="s">
        <v>74</v>
      </c>
      <c r="C8" s="59"/>
      <c r="D8" s="52" t="s">
        <v>75</v>
      </c>
      <c r="E8" s="60"/>
      <c r="F8" s="53">
        <v>3</v>
      </c>
      <c r="G8" s="54">
        <v>30468.75</v>
      </c>
      <c r="H8" s="55">
        <v>33515.625</v>
      </c>
      <c r="I8" s="56">
        <f t="shared" si="0"/>
        <v>47879.46428571429</v>
      </c>
      <c r="J8" s="274"/>
      <c r="K8" s="275"/>
      <c r="L8" s="276"/>
      <c r="M8" s="277"/>
      <c r="N8" s="278"/>
      <c r="O8" s="279"/>
      <c r="P8" s="280"/>
      <c r="Q8" s="281"/>
      <c r="R8" s="282"/>
      <c r="S8" s="283"/>
      <c r="T8" s="284"/>
      <c r="U8" s="285"/>
      <c r="V8" s="286"/>
      <c r="W8" s="287"/>
      <c r="X8" s="288"/>
      <c r="Y8" s="289"/>
      <c r="Z8" s="290"/>
      <c r="AA8" s="291"/>
      <c r="AB8" s="57">
        <f t="shared" si="1"/>
        <v>0</v>
      </c>
      <c r="AC8" s="57">
        <f t="shared" si="2"/>
        <v>0</v>
      </c>
      <c r="AD8" s="48">
        <f t="shared" si="3"/>
        <v>0</v>
      </c>
    </row>
    <row r="9" spans="1:30" ht="76.05" customHeight="1">
      <c r="A9" s="49" t="s">
        <v>76</v>
      </c>
      <c r="B9" s="50" t="s">
        <v>77</v>
      </c>
      <c r="C9" s="59"/>
      <c r="D9" s="52" t="s">
        <v>78</v>
      </c>
      <c r="E9" s="60"/>
      <c r="F9" s="53">
        <v>7</v>
      </c>
      <c r="G9" s="54">
        <v>31250</v>
      </c>
      <c r="H9" s="55">
        <v>34375</v>
      </c>
      <c r="I9" s="56">
        <f t="shared" si="0"/>
        <v>49107.142857142862</v>
      </c>
      <c r="J9" s="274"/>
      <c r="K9" s="275"/>
      <c r="L9" s="276"/>
      <c r="M9" s="277"/>
      <c r="N9" s="278"/>
      <c r="O9" s="279"/>
      <c r="P9" s="280"/>
      <c r="Q9" s="281"/>
      <c r="R9" s="282"/>
      <c r="S9" s="283"/>
      <c r="T9" s="284"/>
      <c r="U9" s="285"/>
      <c r="V9" s="286"/>
      <c r="W9" s="287"/>
      <c r="X9" s="288"/>
      <c r="Y9" s="289"/>
      <c r="Z9" s="290"/>
      <c r="AA9" s="291"/>
      <c r="AB9" s="57">
        <f t="shared" si="1"/>
        <v>0</v>
      </c>
      <c r="AC9" s="57">
        <f t="shared" si="2"/>
        <v>0</v>
      </c>
      <c r="AD9" s="48">
        <f t="shared" si="3"/>
        <v>0</v>
      </c>
    </row>
    <row r="10" spans="1:30" ht="63" customHeight="1">
      <c r="A10" s="49" t="s">
        <v>79</v>
      </c>
      <c r="B10" s="50" t="s">
        <v>80</v>
      </c>
      <c r="C10" s="59"/>
      <c r="D10" s="52" t="s">
        <v>78</v>
      </c>
      <c r="E10" s="60"/>
      <c r="F10" s="53">
        <v>6</v>
      </c>
      <c r="G10" s="54">
        <v>25312.5</v>
      </c>
      <c r="H10" s="55">
        <v>27843.75</v>
      </c>
      <c r="I10" s="56">
        <f t="shared" si="0"/>
        <v>39776.785714285717</v>
      </c>
      <c r="J10" s="274"/>
      <c r="K10" s="275"/>
      <c r="L10" s="276"/>
      <c r="M10" s="277"/>
      <c r="N10" s="278"/>
      <c r="O10" s="279"/>
      <c r="P10" s="280"/>
      <c r="Q10" s="281"/>
      <c r="R10" s="282"/>
      <c r="S10" s="283"/>
      <c r="T10" s="284"/>
      <c r="U10" s="285"/>
      <c r="V10" s="286"/>
      <c r="W10" s="287"/>
      <c r="X10" s="288"/>
      <c r="Y10" s="289"/>
      <c r="Z10" s="290"/>
      <c r="AA10" s="291"/>
      <c r="AB10" s="57">
        <f t="shared" si="1"/>
        <v>0</v>
      </c>
      <c r="AC10" s="57">
        <f t="shared" si="2"/>
        <v>0</v>
      </c>
      <c r="AD10" s="48">
        <f t="shared" si="3"/>
        <v>0</v>
      </c>
    </row>
    <row r="11" spans="1:30" ht="63" customHeight="1">
      <c r="A11" s="49" t="s">
        <v>81</v>
      </c>
      <c r="B11" s="61"/>
      <c r="C11" s="51"/>
      <c r="D11" s="52" t="s">
        <v>82</v>
      </c>
      <c r="E11" s="52" t="s">
        <v>59</v>
      </c>
      <c r="F11" s="53">
        <v>10</v>
      </c>
      <c r="G11" s="54">
        <v>39843.75</v>
      </c>
      <c r="H11" s="55">
        <v>43828.125</v>
      </c>
      <c r="I11" s="56">
        <f t="shared" si="0"/>
        <v>62611.607142857145</v>
      </c>
      <c r="J11" s="274"/>
      <c r="K11" s="275"/>
      <c r="L11" s="276"/>
      <c r="M11" s="277"/>
      <c r="N11" s="278"/>
      <c r="O11" s="279"/>
      <c r="P11" s="280"/>
      <c r="Q11" s="281"/>
      <c r="R11" s="282"/>
      <c r="S11" s="283"/>
      <c r="T11" s="284"/>
      <c r="U11" s="285"/>
      <c r="V11" s="286"/>
      <c r="W11" s="287"/>
      <c r="X11" s="288"/>
      <c r="Y11" s="289"/>
      <c r="Z11" s="290"/>
      <c r="AA11" s="291"/>
      <c r="AB11" s="57">
        <f t="shared" si="1"/>
        <v>0</v>
      </c>
      <c r="AC11" s="57">
        <f t="shared" si="2"/>
        <v>0</v>
      </c>
      <c r="AD11" s="48">
        <f t="shared" si="3"/>
        <v>0</v>
      </c>
    </row>
    <row r="12" spans="1:30" ht="157.05000000000001" customHeight="1">
      <c r="A12" s="62">
        <v>22.15</v>
      </c>
      <c r="B12" s="50" t="s">
        <v>83</v>
      </c>
      <c r="C12" s="63"/>
      <c r="D12" s="52" t="s">
        <v>84</v>
      </c>
      <c r="E12" s="52" t="s">
        <v>67</v>
      </c>
      <c r="F12" s="53">
        <v>5</v>
      </c>
      <c r="G12" s="54">
        <v>65156.25</v>
      </c>
      <c r="H12" s="55">
        <v>71671.875</v>
      </c>
      <c r="I12" s="56">
        <f t="shared" si="0"/>
        <v>102388.39285714287</v>
      </c>
      <c r="J12" s="274"/>
      <c r="K12" s="275"/>
      <c r="L12" s="276"/>
      <c r="M12" s="277"/>
      <c r="N12" s="278"/>
      <c r="O12" s="279"/>
      <c r="P12" s="280"/>
      <c r="Q12" s="281"/>
      <c r="R12" s="282"/>
      <c r="S12" s="283"/>
      <c r="T12" s="284"/>
      <c r="U12" s="285"/>
      <c r="V12" s="286"/>
      <c r="W12" s="287"/>
      <c r="X12" s="288"/>
      <c r="Y12" s="289"/>
      <c r="Z12" s="290"/>
      <c r="AA12" s="291"/>
      <c r="AB12" s="57">
        <f t="shared" si="1"/>
        <v>0</v>
      </c>
      <c r="AC12" s="57">
        <f t="shared" si="2"/>
        <v>0</v>
      </c>
      <c r="AD12" s="48">
        <f t="shared" si="3"/>
        <v>0</v>
      </c>
    </row>
    <row r="13" spans="1:30" ht="105" customHeight="1">
      <c r="A13" s="62">
        <v>22.16</v>
      </c>
      <c r="B13" s="50" t="s">
        <v>85</v>
      </c>
      <c r="C13" s="63"/>
      <c r="D13" s="52" t="s">
        <v>86</v>
      </c>
      <c r="E13" s="52" t="s">
        <v>67</v>
      </c>
      <c r="F13" s="53">
        <v>5</v>
      </c>
      <c r="G13" s="54">
        <v>86375</v>
      </c>
      <c r="H13" s="55">
        <v>95012.5</v>
      </c>
      <c r="I13" s="56">
        <f t="shared" si="0"/>
        <v>135732.14285714287</v>
      </c>
      <c r="J13" s="274"/>
      <c r="K13" s="275"/>
      <c r="L13" s="276"/>
      <c r="M13" s="277"/>
      <c r="N13" s="278"/>
      <c r="O13" s="279"/>
      <c r="P13" s="280"/>
      <c r="Q13" s="281"/>
      <c r="R13" s="282"/>
      <c r="S13" s="283"/>
      <c r="T13" s="284"/>
      <c r="U13" s="285"/>
      <c r="V13" s="286"/>
      <c r="W13" s="287"/>
      <c r="X13" s="288"/>
      <c r="Y13" s="289"/>
      <c r="Z13" s="290"/>
      <c r="AA13" s="291"/>
      <c r="AB13" s="57">
        <f t="shared" si="1"/>
        <v>0</v>
      </c>
      <c r="AC13" s="57">
        <f t="shared" si="2"/>
        <v>0</v>
      </c>
      <c r="AD13" s="48">
        <f t="shared" si="3"/>
        <v>0</v>
      </c>
    </row>
    <row r="14" spans="1:30" ht="126" customHeight="1">
      <c r="A14" s="62">
        <v>22.17</v>
      </c>
      <c r="B14" s="50" t="s">
        <v>87</v>
      </c>
      <c r="C14" s="63"/>
      <c r="D14" s="52" t="s">
        <v>88</v>
      </c>
      <c r="E14" s="52" t="s">
        <v>67</v>
      </c>
      <c r="F14" s="53">
        <v>5</v>
      </c>
      <c r="G14" s="54">
        <v>95625</v>
      </c>
      <c r="H14" s="55">
        <v>105187.5</v>
      </c>
      <c r="I14" s="56">
        <f t="shared" si="0"/>
        <v>150267.85714285716</v>
      </c>
      <c r="J14" s="274"/>
      <c r="K14" s="275"/>
      <c r="L14" s="276"/>
      <c r="M14" s="277"/>
      <c r="N14" s="278"/>
      <c r="O14" s="279"/>
      <c r="P14" s="280"/>
      <c r="Q14" s="281"/>
      <c r="R14" s="282"/>
      <c r="S14" s="283"/>
      <c r="T14" s="284"/>
      <c r="U14" s="285"/>
      <c r="V14" s="286"/>
      <c r="W14" s="287"/>
      <c r="X14" s="288"/>
      <c r="Y14" s="289"/>
      <c r="Z14" s="290"/>
      <c r="AA14" s="291"/>
      <c r="AB14" s="57">
        <f t="shared" si="1"/>
        <v>0</v>
      </c>
      <c r="AC14" s="57">
        <f t="shared" si="2"/>
        <v>0</v>
      </c>
      <c r="AD14" s="48">
        <f t="shared" si="3"/>
        <v>0</v>
      </c>
    </row>
    <row r="15" spans="1:30" ht="135" customHeight="1">
      <c r="A15" s="62">
        <v>22.18</v>
      </c>
      <c r="B15" s="50" t="s">
        <v>89</v>
      </c>
      <c r="C15" s="63"/>
      <c r="D15" s="52" t="s">
        <v>90</v>
      </c>
      <c r="E15" s="52" t="s">
        <v>67</v>
      </c>
      <c r="F15" s="53">
        <v>5</v>
      </c>
      <c r="G15" s="54">
        <v>72218.75</v>
      </c>
      <c r="H15" s="55">
        <v>79440.625</v>
      </c>
      <c r="I15" s="56">
        <f t="shared" si="0"/>
        <v>113486.60714285714</v>
      </c>
      <c r="J15" s="274"/>
      <c r="K15" s="275"/>
      <c r="L15" s="276"/>
      <c r="M15" s="277"/>
      <c r="N15" s="278"/>
      <c r="O15" s="279"/>
      <c r="P15" s="280"/>
      <c r="Q15" s="281"/>
      <c r="R15" s="282"/>
      <c r="S15" s="283"/>
      <c r="T15" s="284"/>
      <c r="U15" s="285"/>
      <c r="V15" s="286"/>
      <c r="W15" s="287"/>
      <c r="X15" s="288"/>
      <c r="Y15" s="289"/>
      <c r="Z15" s="290"/>
      <c r="AA15" s="291"/>
      <c r="AB15" s="57">
        <f t="shared" si="1"/>
        <v>0</v>
      </c>
      <c r="AC15" s="57">
        <f t="shared" si="2"/>
        <v>0</v>
      </c>
      <c r="AD15" s="48">
        <f t="shared" si="3"/>
        <v>0</v>
      </c>
    </row>
    <row r="16" spans="1:30" ht="90" customHeight="1">
      <c r="A16" s="62">
        <v>22.19</v>
      </c>
      <c r="B16" s="50" t="s">
        <v>91</v>
      </c>
      <c r="C16" s="63"/>
      <c r="D16" s="52" t="s">
        <v>92</v>
      </c>
      <c r="E16" s="52" t="s">
        <v>93</v>
      </c>
      <c r="F16" s="53">
        <v>4</v>
      </c>
      <c r="G16" s="54">
        <v>42781.25</v>
      </c>
      <c r="H16" s="55">
        <v>47059.375</v>
      </c>
      <c r="I16" s="56">
        <f t="shared" si="0"/>
        <v>67227.67857142858</v>
      </c>
      <c r="J16" s="274"/>
      <c r="K16" s="275"/>
      <c r="L16" s="276"/>
      <c r="M16" s="277"/>
      <c r="N16" s="278"/>
      <c r="O16" s="279"/>
      <c r="P16" s="280"/>
      <c r="Q16" s="281"/>
      <c r="R16" s="282"/>
      <c r="S16" s="283"/>
      <c r="T16" s="284"/>
      <c r="U16" s="285"/>
      <c r="V16" s="286"/>
      <c r="W16" s="287"/>
      <c r="X16" s="288"/>
      <c r="Y16" s="289"/>
      <c r="Z16" s="290"/>
      <c r="AA16" s="291"/>
      <c r="AB16" s="57">
        <f t="shared" si="1"/>
        <v>0</v>
      </c>
      <c r="AC16" s="57">
        <f t="shared" si="2"/>
        <v>0</v>
      </c>
      <c r="AD16" s="48">
        <f t="shared" si="3"/>
        <v>0</v>
      </c>
    </row>
    <row r="17" spans="1:30" ht="130.94999999999999" customHeight="1">
      <c r="A17" s="64" t="s">
        <v>94</v>
      </c>
      <c r="B17" s="50" t="s">
        <v>95</v>
      </c>
      <c r="C17" s="63"/>
      <c r="D17" s="52" t="s">
        <v>96</v>
      </c>
      <c r="E17" s="52" t="s">
        <v>93</v>
      </c>
      <c r="F17" s="53">
        <v>6</v>
      </c>
      <c r="G17" s="54">
        <v>70937.5</v>
      </c>
      <c r="H17" s="55">
        <v>78031.25</v>
      </c>
      <c r="I17" s="56">
        <f t="shared" si="0"/>
        <v>111473.21428571429</v>
      </c>
      <c r="J17" s="274"/>
      <c r="K17" s="275"/>
      <c r="L17" s="276"/>
      <c r="M17" s="277"/>
      <c r="N17" s="278"/>
      <c r="O17" s="279"/>
      <c r="P17" s="280"/>
      <c r="Q17" s="281"/>
      <c r="R17" s="282"/>
      <c r="S17" s="283"/>
      <c r="T17" s="284"/>
      <c r="U17" s="285"/>
      <c r="V17" s="286"/>
      <c r="W17" s="287"/>
      <c r="X17" s="288"/>
      <c r="Y17" s="289"/>
      <c r="Z17" s="290"/>
      <c r="AA17" s="291"/>
      <c r="AB17" s="57">
        <f t="shared" si="1"/>
        <v>0</v>
      </c>
      <c r="AC17" s="57">
        <f t="shared" si="2"/>
        <v>0</v>
      </c>
      <c r="AD17" s="48">
        <f t="shared" si="3"/>
        <v>0</v>
      </c>
    </row>
    <row r="18" spans="1:30" ht="54" customHeight="1">
      <c r="A18" s="62">
        <v>22.21</v>
      </c>
      <c r="B18" s="50" t="s">
        <v>97</v>
      </c>
      <c r="C18" s="63"/>
      <c r="D18" s="52" t="s">
        <v>98</v>
      </c>
      <c r="E18" s="52" t="s">
        <v>99</v>
      </c>
      <c r="F18" s="53">
        <v>7</v>
      </c>
      <c r="G18" s="54">
        <v>15593.75</v>
      </c>
      <c r="H18" s="55">
        <v>17153.125</v>
      </c>
      <c r="I18" s="56">
        <f t="shared" si="0"/>
        <v>24504.464285714286</v>
      </c>
      <c r="J18" s="274"/>
      <c r="K18" s="275"/>
      <c r="L18" s="276"/>
      <c r="M18" s="277"/>
      <c r="N18" s="278"/>
      <c r="O18" s="279"/>
      <c r="P18" s="280"/>
      <c r="Q18" s="281"/>
      <c r="R18" s="282"/>
      <c r="S18" s="283"/>
      <c r="T18" s="284"/>
      <c r="U18" s="285"/>
      <c r="V18" s="286"/>
      <c r="W18" s="287"/>
      <c r="X18" s="288"/>
      <c r="Y18" s="289"/>
      <c r="Z18" s="290"/>
      <c r="AA18" s="291"/>
      <c r="AB18" s="57">
        <f t="shared" si="1"/>
        <v>0</v>
      </c>
      <c r="AC18" s="57">
        <f t="shared" si="2"/>
        <v>0</v>
      </c>
      <c r="AD18" s="48">
        <f t="shared" si="3"/>
        <v>0</v>
      </c>
    </row>
    <row r="19" spans="1:30" ht="162" customHeight="1">
      <c r="A19" s="62">
        <v>22.22</v>
      </c>
      <c r="B19" s="50" t="s">
        <v>100</v>
      </c>
      <c r="C19" s="63"/>
      <c r="D19" s="52" t="s">
        <v>88</v>
      </c>
      <c r="E19" s="52" t="s">
        <v>67</v>
      </c>
      <c r="F19" s="53">
        <v>5</v>
      </c>
      <c r="G19" s="54">
        <v>95906.25</v>
      </c>
      <c r="H19" s="55">
        <v>105496.875</v>
      </c>
      <c r="I19" s="56">
        <f t="shared" si="0"/>
        <v>150709.82142857145</v>
      </c>
      <c r="J19" s="274"/>
      <c r="K19" s="275"/>
      <c r="L19" s="276"/>
      <c r="M19" s="277"/>
      <c r="N19" s="278"/>
      <c r="O19" s="279"/>
      <c r="P19" s="280"/>
      <c r="Q19" s="281"/>
      <c r="R19" s="282"/>
      <c r="S19" s="283"/>
      <c r="T19" s="284"/>
      <c r="U19" s="285"/>
      <c r="V19" s="286"/>
      <c r="W19" s="287"/>
      <c r="X19" s="288"/>
      <c r="Y19" s="289"/>
      <c r="Z19" s="290"/>
      <c r="AA19" s="291"/>
      <c r="AB19" s="57">
        <f t="shared" si="1"/>
        <v>0</v>
      </c>
      <c r="AC19" s="57">
        <f t="shared" si="2"/>
        <v>0</v>
      </c>
      <c r="AD19" s="48">
        <f t="shared" si="3"/>
        <v>0</v>
      </c>
    </row>
    <row r="20" spans="1:30" ht="153" customHeight="1">
      <c r="A20" s="62">
        <v>22.23</v>
      </c>
      <c r="B20" s="50" t="s">
        <v>101</v>
      </c>
      <c r="C20" s="63"/>
      <c r="D20" s="52" t="s">
        <v>102</v>
      </c>
      <c r="E20" s="52" t="s">
        <v>67</v>
      </c>
      <c r="F20" s="53">
        <v>5</v>
      </c>
      <c r="G20" s="54">
        <v>75031.25</v>
      </c>
      <c r="H20" s="55">
        <v>82534.375</v>
      </c>
      <c r="I20" s="56">
        <f t="shared" si="0"/>
        <v>117906.25000000001</v>
      </c>
      <c r="J20" s="274"/>
      <c r="K20" s="275"/>
      <c r="L20" s="276"/>
      <c r="M20" s="277"/>
      <c r="N20" s="278"/>
      <c r="O20" s="279"/>
      <c r="P20" s="280"/>
      <c r="Q20" s="281"/>
      <c r="R20" s="282"/>
      <c r="S20" s="283"/>
      <c r="T20" s="284"/>
      <c r="U20" s="285"/>
      <c r="V20" s="286"/>
      <c r="W20" s="287"/>
      <c r="X20" s="288"/>
      <c r="Y20" s="289"/>
      <c r="Z20" s="290"/>
      <c r="AA20" s="291"/>
      <c r="AB20" s="57">
        <f t="shared" si="1"/>
        <v>0</v>
      </c>
      <c r="AC20" s="57">
        <f t="shared" si="2"/>
        <v>0</v>
      </c>
      <c r="AD20" s="48">
        <f t="shared" si="3"/>
        <v>0</v>
      </c>
    </row>
    <row r="21" spans="1:30" ht="61.95" customHeight="1">
      <c r="A21" s="62">
        <v>22.24</v>
      </c>
      <c r="B21" s="50" t="s">
        <v>103</v>
      </c>
      <c r="C21" s="63"/>
      <c r="D21" s="52" t="s">
        <v>104</v>
      </c>
      <c r="E21" s="52" t="s">
        <v>99</v>
      </c>
      <c r="F21" s="53">
        <v>8</v>
      </c>
      <c r="G21" s="54">
        <v>13312.5</v>
      </c>
      <c r="H21" s="55">
        <v>14643.75</v>
      </c>
      <c r="I21" s="56">
        <f t="shared" si="0"/>
        <v>20919.642857142859</v>
      </c>
      <c r="J21" s="274"/>
      <c r="K21" s="275"/>
      <c r="L21" s="276"/>
      <c r="M21" s="277"/>
      <c r="N21" s="278"/>
      <c r="O21" s="279"/>
      <c r="P21" s="280"/>
      <c r="Q21" s="281"/>
      <c r="R21" s="282"/>
      <c r="S21" s="283"/>
      <c r="T21" s="284"/>
      <c r="U21" s="285"/>
      <c r="V21" s="286"/>
      <c r="W21" s="287"/>
      <c r="X21" s="288"/>
      <c r="Y21" s="289"/>
      <c r="Z21" s="290"/>
      <c r="AA21" s="291"/>
      <c r="AB21" s="57">
        <f t="shared" si="1"/>
        <v>0</v>
      </c>
      <c r="AC21" s="57">
        <f t="shared" si="2"/>
        <v>0</v>
      </c>
      <c r="AD21" s="48">
        <f t="shared" si="3"/>
        <v>0</v>
      </c>
    </row>
    <row r="22" spans="1:30" ht="72" customHeight="1">
      <c r="A22" s="62">
        <v>22.25</v>
      </c>
      <c r="B22" s="50" t="s">
        <v>105</v>
      </c>
      <c r="C22" s="63"/>
      <c r="D22" s="52" t="s">
        <v>106</v>
      </c>
      <c r="E22" s="52" t="s">
        <v>59</v>
      </c>
      <c r="F22" s="53">
        <v>8</v>
      </c>
      <c r="G22" s="54">
        <v>22218.75</v>
      </c>
      <c r="H22" s="55">
        <v>24440.625</v>
      </c>
      <c r="I22" s="56">
        <f t="shared" si="0"/>
        <v>34915.178571428572</v>
      </c>
      <c r="J22" s="274"/>
      <c r="K22" s="275"/>
      <c r="L22" s="276"/>
      <c r="M22" s="277"/>
      <c r="N22" s="278"/>
      <c r="O22" s="279"/>
      <c r="P22" s="280"/>
      <c r="Q22" s="281"/>
      <c r="R22" s="282"/>
      <c r="S22" s="283"/>
      <c r="T22" s="284"/>
      <c r="U22" s="285"/>
      <c r="V22" s="286"/>
      <c r="W22" s="287"/>
      <c r="X22" s="288"/>
      <c r="Y22" s="289"/>
      <c r="Z22" s="290"/>
      <c r="AA22" s="291"/>
      <c r="AB22" s="57">
        <f t="shared" si="1"/>
        <v>0</v>
      </c>
      <c r="AC22" s="57">
        <f t="shared" si="2"/>
        <v>0</v>
      </c>
      <c r="AD22" s="48">
        <f t="shared" si="3"/>
        <v>0</v>
      </c>
    </row>
    <row r="23" spans="1:30" ht="87" customHeight="1">
      <c r="A23" s="62">
        <v>22.26</v>
      </c>
      <c r="B23" s="50" t="s">
        <v>107</v>
      </c>
      <c r="C23" s="63"/>
      <c r="D23" s="52" t="s">
        <v>106</v>
      </c>
      <c r="E23" s="52" t="s">
        <v>59</v>
      </c>
      <c r="F23" s="53">
        <v>9</v>
      </c>
      <c r="G23" s="54">
        <v>32875</v>
      </c>
      <c r="H23" s="55">
        <v>36162.5</v>
      </c>
      <c r="I23" s="56">
        <f t="shared" si="0"/>
        <v>51660.71428571429</v>
      </c>
      <c r="J23" s="274"/>
      <c r="K23" s="275"/>
      <c r="L23" s="276"/>
      <c r="M23" s="277"/>
      <c r="N23" s="278"/>
      <c r="O23" s="279"/>
      <c r="P23" s="280"/>
      <c r="Q23" s="281"/>
      <c r="R23" s="282"/>
      <c r="S23" s="283"/>
      <c r="T23" s="284"/>
      <c r="U23" s="285"/>
      <c r="V23" s="286"/>
      <c r="W23" s="287"/>
      <c r="X23" s="288"/>
      <c r="Y23" s="289"/>
      <c r="Z23" s="290"/>
      <c r="AA23" s="291"/>
      <c r="AB23" s="57">
        <f t="shared" si="1"/>
        <v>0</v>
      </c>
      <c r="AC23" s="57">
        <f t="shared" si="2"/>
        <v>0</v>
      </c>
      <c r="AD23" s="48">
        <f t="shared" si="3"/>
        <v>0</v>
      </c>
    </row>
    <row r="24" spans="1:30" ht="67.05" customHeight="1">
      <c r="A24" s="62">
        <v>22.27</v>
      </c>
      <c r="B24" s="50" t="s">
        <v>108</v>
      </c>
      <c r="C24" s="63"/>
      <c r="D24" s="52" t="s">
        <v>90</v>
      </c>
      <c r="E24" s="52" t="s">
        <v>99</v>
      </c>
      <c r="F24" s="53">
        <v>10</v>
      </c>
      <c r="G24" s="54">
        <v>14468.75</v>
      </c>
      <c r="H24" s="55">
        <v>15915.625</v>
      </c>
      <c r="I24" s="56">
        <f t="shared" si="0"/>
        <v>22736.607142857145</v>
      </c>
      <c r="J24" s="274"/>
      <c r="K24" s="275"/>
      <c r="L24" s="276"/>
      <c r="M24" s="277"/>
      <c r="N24" s="278"/>
      <c r="O24" s="279"/>
      <c r="P24" s="280"/>
      <c r="Q24" s="281"/>
      <c r="R24" s="282"/>
      <c r="S24" s="283"/>
      <c r="T24" s="284"/>
      <c r="U24" s="285"/>
      <c r="V24" s="286"/>
      <c r="W24" s="287"/>
      <c r="X24" s="288"/>
      <c r="Y24" s="289"/>
      <c r="Z24" s="290"/>
      <c r="AA24" s="291"/>
      <c r="AB24" s="57">
        <f t="shared" si="1"/>
        <v>0</v>
      </c>
      <c r="AC24" s="57">
        <f t="shared" si="2"/>
        <v>0</v>
      </c>
      <c r="AD24" s="48">
        <f t="shared" si="3"/>
        <v>0</v>
      </c>
    </row>
    <row r="25" spans="1:30" ht="241.95" customHeight="1">
      <c r="A25" s="62">
        <v>22.28</v>
      </c>
      <c r="B25" s="65"/>
      <c r="C25" s="63"/>
      <c r="D25" s="52" t="s">
        <v>109</v>
      </c>
      <c r="E25" s="52" t="s">
        <v>93</v>
      </c>
      <c r="F25" s="53">
        <v>12</v>
      </c>
      <c r="G25" s="54">
        <v>147781.25</v>
      </c>
      <c r="H25" s="55">
        <v>162559.375</v>
      </c>
      <c r="I25" s="56">
        <f t="shared" si="0"/>
        <v>232227.67857142858</v>
      </c>
      <c r="J25" s="274"/>
      <c r="K25" s="275"/>
      <c r="L25" s="276"/>
      <c r="M25" s="277"/>
      <c r="N25" s="278"/>
      <c r="O25" s="279"/>
      <c r="P25" s="280"/>
      <c r="Q25" s="281"/>
      <c r="R25" s="282"/>
      <c r="S25" s="283"/>
      <c r="T25" s="284"/>
      <c r="U25" s="285"/>
      <c r="V25" s="286"/>
      <c r="W25" s="287"/>
      <c r="X25" s="288"/>
      <c r="Y25" s="289"/>
      <c r="Z25" s="290"/>
      <c r="AA25" s="291"/>
      <c r="AB25" s="57">
        <f t="shared" si="1"/>
        <v>0</v>
      </c>
      <c r="AC25" s="57">
        <f t="shared" si="2"/>
        <v>0</v>
      </c>
      <c r="AD25" s="48">
        <f t="shared" si="3"/>
        <v>0</v>
      </c>
    </row>
    <row r="26" spans="1:30" ht="183" customHeight="1">
      <c r="A26" s="64" t="s">
        <v>110</v>
      </c>
      <c r="B26" s="50" t="s">
        <v>111</v>
      </c>
      <c r="C26" s="63"/>
      <c r="D26" s="52" t="s">
        <v>112</v>
      </c>
      <c r="E26" s="52" t="s">
        <v>93</v>
      </c>
      <c r="F26" s="53">
        <v>11</v>
      </c>
      <c r="G26" s="54">
        <v>128812.5</v>
      </c>
      <c r="H26" s="55">
        <v>141693.75</v>
      </c>
      <c r="I26" s="56">
        <f t="shared" si="0"/>
        <v>202419.64285714287</v>
      </c>
      <c r="J26" s="274"/>
      <c r="K26" s="275"/>
      <c r="L26" s="276"/>
      <c r="M26" s="277"/>
      <c r="N26" s="278"/>
      <c r="O26" s="279"/>
      <c r="P26" s="280"/>
      <c r="Q26" s="281"/>
      <c r="R26" s="282"/>
      <c r="S26" s="283"/>
      <c r="T26" s="284"/>
      <c r="U26" s="285"/>
      <c r="V26" s="286"/>
      <c r="W26" s="287"/>
      <c r="X26" s="288"/>
      <c r="Y26" s="289"/>
      <c r="Z26" s="290"/>
      <c r="AA26" s="291"/>
      <c r="AB26" s="57">
        <f t="shared" si="1"/>
        <v>0</v>
      </c>
      <c r="AC26" s="57">
        <f t="shared" si="2"/>
        <v>0</v>
      </c>
      <c r="AD26" s="48">
        <f t="shared" si="3"/>
        <v>0</v>
      </c>
    </row>
    <row r="27" spans="1:30" ht="88.95" customHeight="1">
      <c r="A27" s="64" t="s">
        <v>113</v>
      </c>
      <c r="B27" s="66" t="s">
        <v>114</v>
      </c>
      <c r="C27" s="63"/>
      <c r="D27" s="52" t="s">
        <v>112</v>
      </c>
      <c r="E27" s="52" t="s">
        <v>93</v>
      </c>
      <c r="F27" s="53">
        <v>4</v>
      </c>
      <c r="G27" s="54">
        <v>63656.25</v>
      </c>
      <c r="H27" s="55">
        <v>70021.875</v>
      </c>
      <c r="I27" s="56">
        <f t="shared" si="0"/>
        <v>100031.25</v>
      </c>
      <c r="J27" s="274"/>
      <c r="K27" s="275"/>
      <c r="L27" s="276"/>
      <c r="M27" s="277"/>
      <c r="N27" s="278"/>
      <c r="O27" s="279"/>
      <c r="P27" s="280"/>
      <c r="Q27" s="281"/>
      <c r="R27" s="282"/>
      <c r="S27" s="283"/>
      <c r="T27" s="284"/>
      <c r="U27" s="285"/>
      <c r="V27" s="286"/>
      <c r="W27" s="287"/>
      <c r="X27" s="288"/>
      <c r="Y27" s="289"/>
      <c r="Z27" s="290"/>
      <c r="AA27" s="291"/>
      <c r="AB27" s="57">
        <f t="shared" si="1"/>
        <v>0</v>
      </c>
      <c r="AC27" s="57">
        <f t="shared" si="2"/>
        <v>0</v>
      </c>
      <c r="AD27" s="48">
        <f t="shared" si="3"/>
        <v>0</v>
      </c>
    </row>
    <row r="28" spans="1:30" ht="154.94999999999999" customHeight="1">
      <c r="A28" s="64" t="s">
        <v>115</v>
      </c>
      <c r="B28" s="50" t="s">
        <v>116</v>
      </c>
      <c r="C28" s="63"/>
      <c r="D28" s="52" t="s">
        <v>117</v>
      </c>
      <c r="E28" s="52" t="s">
        <v>93</v>
      </c>
      <c r="F28" s="53">
        <v>10</v>
      </c>
      <c r="G28" s="54">
        <v>103500</v>
      </c>
      <c r="H28" s="55">
        <v>113850</v>
      </c>
      <c r="I28" s="56">
        <f t="shared" si="0"/>
        <v>162642.85714285716</v>
      </c>
      <c r="J28" s="274"/>
      <c r="K28" s="275"/>
      <c r="L28" s="276"/>
      <c r="M28" s="277"/>
      <c r="N28" s="278"/>
      <c r="O28" s="279"/>
      <c r="P28" s="280"/>
      <c r="Q28" s="281"/>
      <c r="R28" s="282"/>
      <c r="S28" s="283"/>
      <c r="T28" s="284"/>
      <c r="U28" s="285"/>
      <c r="V28" s="286"/>
      <c r="W28" s="287"/>
      <c r="X28" s="288"/>
      <c r="Y28" s="289"/>
      <c r="Z28" s="290"/>
      <c r="AA28" s="291"/>
      <c r="AB28" s="57">
        <f t="shared" si="1"/>
        <v>0</v>
      </c>
      <c r="AC28" s="57">
        <f t="shared" si="2"/>
        <v>0</v>
      </c>
      <c r="AD28" s="48">
        <f t="shared" si="3"/>
        <v>0</v>
      </c>
    </row>
    <row r="29" spans="1:30" ht="66" customHeight="1">
      <c r="A29" s="64" t="s">
        <v>118</v>
      </c>
      <c r="B29" s="50" t="s">
        <v>119</v>
      </c>
      <c r="C29" s="67"/>
      <c r="D29" s="52" t="s">
        <v>104</v>
      </c>
      <c r="E29" s="52" t="s">
        <v>59</v>
      </c>
      <c r="F29" s="53">
        <v>10</v>
      </c>
      <c r="G29" s="54">
        <v>29687.5</v>
      </c>
      <c r="H29" s="55">
        <v>32656.25</v>
      </c>
      <c r="I29" s="56">
        <f t="shared" si="0"/>
        <v>46651.785714285717</v>
      </c>
      <c r="J29" s="274"/>
      <c r="K29" s="275"/>
      <c r="L29" s="276"/>
      <c r="M29" s="277"/>
      <c r="N29" s="278"/>
      <c r="O29" s="279"/>
      <c r="P29" s="280"/>
      <c r="Q29" s="281"/>
      <c r="R29" s="282"/>
      <c r="S29" s="283"/>
      <c r="T29" s="284"/>
      <c r="U29" s="285"/>
      <c r="V29" s="286"/>
      <c r="W29" s="287"/>
      <c r="X29" s="288"/>
      <c r="Y29" s="289"/>
      <c r="Z29" s="290"/>
      <c r="AA29" s="291"/>
      <c r="AB29" s="57">
        <f t="shared" si="1"/>
        <v>0</v>
      </c>
      <c r="AC29" s="57">
        <f t="shared" si="2"/>
        <v>0</v>
      </c>
      <c r="AD29" s="48">
        <f t="shared" si="3"/>
        <v>0</v>
      </c>
    </row>
    <row r="30" spans="1:30" ht="79.95" customHeight="1">
      <c r="A30" s="64" t="s">
        <v>120</v>
      </c>
      <c r="B30" s="50" t="s">
        <v>121</v>
      </c>
      <c r="C30" s="63"/>
      <c r="D30" s="52" t="s">
        <v>122</v>
      </c>
      <c r="E30" s="68" t="s">
        <v>59</v>
      </c>
      <c r="F30" s="53">
        <v>4</v>
      </c>
      <c r="G30" s="54">
        <v>16500</v>
      </c>
      <c r="H30" s="55">
        <v>18150</v>
      </c>
      <c r="I30" s="56">
        <f t="shared" si="0"/>
        <v>25928.571428571431</v>
      </c>
      <c r="J30" s="274"/>
      <c r="K30" s="275"/>
      <c r="L30" s="276"/>
      <c r="M30" s="277"/>
      <c r="N30" s="278"/>
      <c r="O30" s="279"/>
      <c r="P30" s="280"/>
      <c r="Q30" s="281"/>
      <c r="R30" s="282"/>
      <c r="S30" s="283"/>
      <c r="T30" s="284"/>
      <c r="U30" s="285"/>
      <c r="V30" s="286"/>
      <c r="W30" s="287"/>
      <c r="X30" s="288"/>
      <c r="Y30" s="289"/>
      <c r="Z30" s="290"/>
      <c r="AA30" s="291"/>
      <c r="AB30" s="57">
        <f t="shared" si="1"/>
        <v>0</v>
      </c>
      <c r="AC30" s="57">
        <f t="shared" si="2"/>
        <v>0</v>
      </c>
      <c r="AD30" s="48">
        <f t="shared" si="3"/>
        <v>0</v>
      </c>
    </row>
    <row r="31" spans="1:30" ht="70.05" customHeight="1">
      <c r="A31" s="64" t="s">
        <v>123</v>
      </c>
      <c r="B31" s="50" t="s">
        <v>124</v>
      </c>
      <c r="C31" s="63"/>
      <c r="D31" s="52" t="s">
        <v>125</v>
      </c>
      <c r="E31" s="68" t="s">
        <v>59</v>
      </c>
      <c r="F31" s="53">
        <v>10</v>
      </c>
      <c r="G31" s="54">
        <v>26187.5</v>
      </c>
      <c r="H31" s="55">
        <v>28806.25</v>
      </c>
      <c r="I31" s="56">
        <f t="shared" si="0"/>
        <v>41151.785714285717</v>
      </c>
      <c r="J31" s="274"/>
      <c r="K31" s="275"/>
      <c r="L31" s="276"/>
      <c r="M31" s="277"/>
      <c r="N31" s="278"/>
      <c r="O31" s="279"/>
      <c r="P31" s="280"/>
      <c r="Q31" s="281"/>
      <c r="R31" s="282"/>
      <c r="S31" s="283"/>
      <c r="T31" s="284"/>
      <c r="U31" s="285"/>
      <c r="V31" s="286"/>
      <c r="W31" s="287"/>
      <c r="X31" s="288"/>
      <c r="Y31" s="289"/>
      <c r="Z31" s="290"/>
      <c r="AA31" s="291"/>
      <c r="AB31" s="57">
        <f t="shared" si="1"/>
        <v>0</v>
      </c>
      <c r="AC31" s="57">
        <f t="shared" si="2"/>
        <v>0</v>
      </c>
      <c r="AD31" s="48">
        <f t="shared" si="3"/>
        <v>0</v>
      </c>
    </row>
    <row r="32" spans="1:30" ht="67.95" customHeight="1">
      <c r="A32" s="64" t="s">
        <v>126</v>
      </c>
      <c r="B32" s="50" t="s">
        <v>127</v>
      </c>
      <c r="C32" s="63"/>
      <c r="D32" s="52" t="s">
        <v>128</v>
      </c>
      <c r="E32" s="52" t="s">
        <v>59</v>
      </c>
      <c r="F32" s="53">
        <v>8</v>
      </c>
      <c r="G32" s="54">
        <v>26625</v>
      </c>
      <c r="H32" s="55">
        <v>29287.5</v>
      </c>
      <c r="I32" s="56">
        <f t="shared" si="0"/>
        <v>41839.285714285717</v>
      </c>
      <c r="J32" s="274"/>
      <c r="K32" s="275"/>
      <c r="L32" s="276"/>
      <c r="M32" s="277"/>
      <c r="N32" s="278"/>
      <c r="O32" s="279"/>
      <c r="P32" s="280"/>
      <c r="Q32" s="281"/>
      <c r="R32" s="282"/>
      <c r="S32" s="283"/>
      <c r="T32" s="284"/>
      <c r="U32" s="285"/>
      <c r="V32" s="286"/>
      <c r="W32" s="287"/>
      <c r="X32" s="288"/>
      <c r="Y32" s="289"/>
      <c r="Z32" s="290"/>
      <c r="AA32" s="291"/>
      <c r="AB32" s="57">
        <f t="shared" si="1"/>
        <v>0</v>
      </c>
      <c r="AC32" s="57">
        <f t="shared" si="2"/>
        <v>0</v>
      </c>
      <c r="AD32" s="48">
        <f t="shared" si="3"/>
        <v>0</v>
      </c>
    </row>
    <row r="33" spans="1:30" ht="67.95" customHeight="1">
      <c r="A33" s="64" t="s">
        <v>129</v>
      </c>
      <c r="B33" s="50" t="s">
        <v>130</v>
      </c>
      <c r="C33" s="63"/>
      <c r="D33" s="52" t="s">
        <v>128</v>
      </c>
      <c r="E33" s="52" t="s">
        <v>63</v>
      </c>
      <c r="F33" s="53">
        <v>16</v>
      </c>
      <c r="G33" s="54">
        <v>20875</v>
      </c>
      <c r="H33" s="55">
        <v>22962.5</v>
      </c>
      <c r="I33" s="56">
        <f t="shared" si="0"/>
        <v>32803.571428571428</v>
      </c>
      <c r="J33" s="274"/>
      <c r="K33" s="275"/>
      <c r="L33" s="276"/>
      <c r="M33" s="277"/>
      <c r="N33" s="278"/>
      <c r="O33" s="279"/>
      <c r="P33" s="280"/>
      <c r="Q33" s="281"/>
      <c r="R33" s="282"/>
      <c r="S33" s="283"/>
      <c r="T33" s="284"/>
      <c r="U33" s="285"/>
      <c r="V33" s="286"/>
      <c r="W33" s="287"/>
      <c r="X33" s="288"/>
      <c r="Y33" s="289"/>
      <c r="Z33" s="290"/>
      <c r="AA33" s="291"/>
      <c r="AB33" s="57">
        <f t="shared" si="1"/>
        <v>0</v>
      </c>
      <c r="AC33" s="57">
        <f t="shared" si="2"/>
        <v>0</v>
      </c>
      <c r="AD33" s="48">
        <f t="shared" si="3"/>
        <v>0</v>
      </c>
    </row>
    <row r="34" spans="1:30" ht="88.95" customHeight="1">
      <c r="A34" s="64" t="s">
        <v>131</v>
      </c>
      <c r="B34" s="50" t="s">
        <v>132</v>
      </c>
      <c r="C34" s="63"/>
      <c r="D34" s="52" t="s">
        <v>133</v>
      </c>
      <c r="E34" s="68" t="s">
        <v>63</v>
      </c>
      <c r="F34" s="53">
        <v>10</v>
      </c>
      <c r="G34" s="54">
        <v>10687.5</v>
      </c>
      <c r="H34" s="55">
        <v>11756.25</v>
      </c>
      <c r="I34" s="56">
        <f t="shared" si="0"/>
        <v>16794.642857142859</v>
      </c>
      <c r="J34" s="274"/>
      <c r="K34" s="275"/>
      <c r="L34" s="276"/>
      <c r="M34" s="277"/>
      <c r="N34" s="278"/>
      <c r="O34" s="279"/>
      <c r="P34" s="280"/>
      <c r="Q34" s="281"/>
      <c r="R34" s="282"/>
      <c r="S34" s="283"/>
      <c r="T34" s="284"/>
      <c r="U34" s="285"/>
      <c r="V34" s="286"/>
      <c r="W34" s="287"/>
      <c r="X34" s="288"/>
      <c r="Y34" s="289"/>
      <c r="Z34" s="290"/>
      <c r="AA34" s="291"/>
      <c r="AB34" s="57">
        <f t="shared" si="1"/>
        <v>0</v>
      </c>
      <c r="AC34" s="57">
        <f t="shared" si="2"/>
        <v>0</v>
      </c>
      <c r="AD34" s="48">
        <f t="shared" si="3"/>
        <v>0</v>
      </c>
    </row>
    <row r="35" spans="1:30" ht="76.05" customHeight="1">
      <c r="A35" s="64" t="s">
        <v>134</v>
      </c>
      <c r="B35" s="50" t="s">
        <v>135</v>
      </c>
      <c r="C35" s="63"/>
      <c r="D35" s="52" t="s">
        <v>133</v>
      </c>
      <c r="E35" s="68" t="s">
        <v>63</v>
      </c>
      <c r="F35" s="53">
        <v>8</v>
      </c>
      <c r="G35" s="54">
        <v>10968.75</v>
      </c>
      <c r="H35" s="55">
        <v>12065.625</v>
      </c>
      <c r="I35" s="56">
        <f t="shared" si="0"/>
        <v>17236.607142857145</v>
      </c>
      <c r="J35" s="274"/>
      <c r="K35" s="275"/>
      <c r="L35" s="276"/>
      <c r="M35" s="277"/>
      <c r="N35" s="278"/>
      <c r="O35" s="279"/>
      <c r="P35" s="280"/>
      <c r="Q35" s="281"/>
      <c r="R35" s="282"/>
      <c r="S35" s="283"/>
      <c r="T35" s="284"/>
      <c r="U35" s="285"/>
      <c r="V35" s="286"/>
      <c r="W35" s="287"/>
      <c r="X35" s="288"/>
      <c r="Y35" s="289"/>
      <c r="Z35" s="290"/>
      <c r="AA35" s="291"/>
      <c r="AB35" s="57">
        <f t="shared" si="1"/>
        <v>0</v>
      </c>
      <c r="AC35" s="57">
        <f t="shared" si="2"/>
        <v>0</v>
      </c>
      <c r="AD35" s="48">
        <f t="shared" si="3"/>
        <v>0</v>
      </c>
    </row>
    <row r="36" spans="1:30" ht="61.95" customHeight="1">
      <c r="A36" s="64" t="s">
        <v>136</v>
      </c>
      <c r="B36" s="50" t="s">
        <v>137</v>
      </c>
      <c r="C36" s="63"/>
      <c r="D36" s="52" t="s">
        <v>138</v>
      </c>
      <c r="E36" s="68" t="s">
        <v>63</v>
      </c>
      <c r="F36" s="53">
        <v>10</v>
      </c>
      <c r="G36" s="54">
        <v>9375</v>
      </c>
      <c r="H36" s="55">
        <v>10312.5</v>
      </c>
      <c r="I36" s="56">
        <f t="shared" si="0"/>
        <v>14732.142857142859</v>
      </c>
      <c r="J36" s="274"/>
      <c r="K36" s="275"/>
      <c r="L36" s="276"/>
      <c r="M36" s="277"/>
      <c r="N36" s="278"/>
      <c r="O36" s="279"/>
      <c r="P36" s="280"/>
      <c r="Q36" s="281"/>
      <c r="R36" s="282"/>
      <c r="S36" s="283"/>
      <c r="T36" s="284"/>
      <c r="U36" s="285"/>
      <c r="V36" s="286"/>
      <c r="W36" s="287"/>
      <c r="X36" s="288"/>
      <c r="Y36" s="289"/>
      <c r="Z36" s="290"/>
      <c r="AA36" s="291"/>
      <c r="AB36" s="57">
        <f t="shared" si="1"/>
        <v>0</v>
      </c>
      <c r="AC36" s="57">
        <f t="shared" si="2"/>
        <v>0</v>
      </c>
      <c r="AD36" s="48">
        <f t="shared" si="3"/>
        <v>0</v>
      </c>
    </row>
    <row r="37" spans="1:30" ht="66" customHeight="1">
      <c r="A37" s="64" t="s">
        <v>139</v>
      </c>
      <c r="B37" s="50" t="s">
        <v>140</v>
      </c>
      <c r="C37" s="63"/>
      <c r="D37" s="52" t="s">
        <v>122</v>
      </c>
      <c r="E37" s="68" t="s">
        <v>141</v>
      </c>
      <c r="F37" s="53">
        <v>10</v>
      </c>
      <c r="G37" s="54">
        <v>14343.75</v>
      </c>
      <c r="H37" s="55">
        <v>15778.125</v>
      </c>
      <c r="I37" s="56">
        <f t="shared" si="0"/>
        <v>22540.178571428572</v>
      </c>
      <c r="J37" s="274"/>
      <c r="K37" s="275"/>
      <c r="L37" s="276"/>
      <c r="M37" s="277"/>
      <c r="N37" s="278"/>
      <c r="O37" s="279"/>
      <c r="P37" s="280"/>
      <c r="Q37" s="281"/>
      <c r="R37" s="282"/>
      <c r="S37" s="283"/>
      <c r="T37" s="284"/>
      <c r="U37" s="285"/>
      <c r="V37" s="286"/>
      <c r="W37" s="287"/>
      <c r="X37" s="288"/>
      <c r="Y37" s="289"/>
      <c r="Z37" s="290"/>
      <c r="AA37" s="291"/>
      <c r="AB37" s="57">
        <f t="shared" si="1"/>
        <v>0</v>
      </c>
      <c r="AC37" s="57">
        <f t="shared" si="2"/>
        <v>0</v>
      </c>
      <c r="AD37" s="48">
        <f t="shared" si="3"/>
        <v>0</v>
      </c>
    </row>
    <row r="38" spans="1:30" ht="94.95" customHeight="1">
      <c r="A38" s="69" t="s">
        <v>142</v>
      </c>
      <c r="B38" s="70" t="s">
        <v>143</v>
      </c>
      <c r="C38" s="71"/>
      <c r="D38" s="72" t="s">
        <v>122</v>
      </c>
      <c r="E38" s="72" t="s">
        <v>144</v>
      </c>
      <c r="F38" s="73">
        <v>4</v>
      </c>
      <c r="G38" s="74">
        <v>20812.5</v>
      </c>
      <c r="H38" s="75">
        <v>22893.75</v>
      </c>
      <c r="I38" s="76">
        <f t="shared" si="0"/>
        <v>32705.357142857145</v>
      </c>
      <c r="J38" s="292"/>
      <c r="K38" s="293"/>
      <c r="L38" s="294"/>
      <c r="M38" s="295"/>
      <c r="N38" s="296"/>
      <c r="O38" s="297"/>
      <c r="P38" s="298"/>
      <c r="Q38" s="299"/>
      <c r="R38" s="300"/>
      <c r="S38" s="301"/>
      <c r="T38" s="302"/>
      <c r="U38" s="303"/>
      <c r="V38" s="304"/>
      <c r="W38" s="305"/>
      <c r="X38" s="306"/>
      <c r="Y38" s="307"/>
      <c r="Z38" s="308"/>
      <c r="AA38" s="309"/>
      <c r="AB38" s="77">
        <f t="shared" si="1"/>
        <v>0</v>
      </c>
      <c r="AC38" s="77">
        <f t="shared" si="2"/>
        <v>0</v>
      </c>
      <c r="AD38" s="78">
        <f t="shared" si="3"/>
        <v>0</v>
      </c>
    </row>
    <row r="39" spans="1:30" ht="41.25" customHeight="1">
      <c r="A39" s="408" t="s">
        <v>20</v>
      </c>
      <c r="B39" s="409"/>
      <c r="C39" s="410"/>
      <c r="D39" s="409"/>
      <c r="E39" s="409"/>
      <c r="F39" s="409"/>
      <c r="G39" s="409"/>
      <c r="H39" s="409"/>
      <c r="I39" s="411"/>
      <c r="J39" s="79">
        <f t="shared" ref="J39:AD39" si="4">SUM(J3:J38)</f>
        <v>0</v>
      </c>
      <c r="K39" s="79">
        <f t="shared" si="4"/>
        <v>0</v>
      </c>
      <c r="L39" s="79">
        <f t="shared" si="4"/>
        <v>0</v>
      </c>
      <c r="M39" s="79">
        <f t="shared" si="4"/>
        <v>0</v>
      </c>
      <c r="N39" s="79">
        <f t="shared" si="4"/>
        <v>0</v>
      </c>
      <c r="O39" s="79">
        <f t="shared" si="4"/>
        <v>0</v>
      </c>
      <c r="P39" s="79">
        <f t="shared" si="4"/>
        <v>0</v>
      </c>
      <c r="Q39" s="79">
        <f t="shared" si="4"/>
        <v>0</v>
      </c>
      <c r="R39" s="79">
        <f t="shared" si="4"/>
        <v>0</v>
      </c>
      <c r="S39" s="79">
        <f t="shared" si="4"/>
        <v>0</v>
      </c>
      <c r="T39" s="79">
        <f t="shared" si="4"/>
        <v>0</v>
      </c>
      <c r="U39" s="79">
        <f t="shared" si="4"/>
        <v>0</v>
      </c>
      <c r="V39" s="79">
        <f t="shared" si="4"/>
        <v>0</v>
      </c>
      <c r="W39" s="79">
        <f t="shared" si="4"/>
        <v>0</v>
      </c>
      <c r="X39" s="79">
        <f t="shared" si="4"/>
        <v>0</v>
      </c>
      <c r="Y39" s="79">
        <f t="shared" si="4"/>
        <v>0</v>
      </c>
      <c r="Z39" s="79">
        <f t="shared" si="4"/>
        <v>0</v>
      </c>
      <c r="AA39" s="79">
        <f t="shared" si="4"/>
        <v>0</v>
      </c>
      <c r="AB39" s="79">
        <f t="shared" si="4"/>
        <v>0</v>
      </c>
      <c r="AC39" s="79">
        <f t="shared" si="4"/>
        <v>0</v>
      </c>
      <c r="AD39" s="80">
        <f t="shared" si="4"/>
        <v>0</v>
      </c>
    </row>
  </sheetData>
  <sheetProtection algorithmName="SHA-512" hashValue="AqkNWwH4jK1cY0j2SRm8BL60my+fOq/N2R5LMWjJmib/eSJqWKpIG9IhcGfWt+QkJ8pWL12Ims33Esybi8Z2MQ==" saltValue="1xF/0U7o/LGZiOSrT5YRbA==" spinCount="100000" sheet="1" objects="1" scenarios="1"/>
  <mergeCells count="14">
    <mergeCell ref="A39:I39"/>
    <mergeCell ref="AD1:AD2"/>
    <mergeCell ref="B1:B2"/>
    <mergeCell ref="J1:AA1"/>
    <mergeCell ref="AB1:AB2"/>
    <mergeCell ref="AC1:AC2"/>
    <mergeCell ref="G1:G2"/>
    <mergeCell ref="H1:H2"/>
    <mergeCell ref="I1:I2"/>
    <mergeCell ref="A1:A2"/>
    <mergeCell ref="C1:C2"/>
    <mergeCell ref="D1:D2"/>
    <mergeCell ref="E1:E2"/>
    <mergeCell ref="F1:F2"/>
  </mergeCells>
  <phoneticPr fontId="34"/>
  <pageMargins left="0.7" right="0.7" top="0.75" bottom="0.75" header="0.3" footer="0.3"/>
  <pageSetup orientation="portrait"/>
  <headerFooter>
    <oddFooter>&amp;C&amp;"ヒラギノ角ゴ ProN W3,Regular"&amp;12&amp;K000000&amp;P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D104"/>
  <sheetViews>
    <sheetView showGridLines="0" topLeftCell="D1" zoomScale="63" zoomScaleNormal="63" workbookViewId="0">
      <selection activeCell="F5" sqref="F5"/>
    </sheetView>
  </sheetViews>
  <sheetFormatPr defaultColWidth="10.81640625" defaultRowHeight="16.05" customHeight="1"/>
  <cols>
    <col min="1" max="1" width="8.6328125" style="5" customWidth="1"/>
    <col min="2" max="2" width="12.36328125" style="5" customWidth="1"/>
    <col min="3" max="3" width="46.6328125" style="5" customWidth="1"/>
    <col min="4" max="4" width="10.81640625" style="5" customWidth="1"/>
    <col min="5" max="5" width="8.1796875" style="5" customWidth="1"/>
    <col min="6" max="6" width="7" style="5" customWidth="1"/>
    <col min="7" max="9" width="9.6328125" style="5" customWidth="1"/>
    <col min="10" max="27" width="5" style="5" customWidth="1"/>
    <col min="28" max="28" width="7.6328125" style="5" customWidth="1"/>
    <col min="29" max="29" width="10.81640625" style="5" customWidth="1"/>
    <col min="30" max="30" width="12.6328125" style="5" customWidth="1"/>
    <col min="31" max="31" width="10.81640625" style="5" customWidth="1"/>
    <col min="32" max="16384" width="10.81640625" style="5"/>
  </cols>
  <sheetData>
    <row r="1" spans="1:30" ht="16.05" customHeight="1">
      <c r="A1" s="438" t="s">
        <v>25</v>
      </c>
      <c r="B1" s="431" t="s">
        <v>26</v>
      </c>
      <c r="C1" s="433" t="s">
        <v>27</v>
      </c>
      <c r="D1" s="431" t="s">
        <v>28</v>
      </c>
      <c r="E1" s="431" t="s">
        <v>29</v>
      </c>
      <c r="F1" s="433" t="s">
        <v>30</v>
      </c>
      <c r="G1" s="422" t="s">
        <v>31</v>
      </c>
      <c r="H1" s="424" t="s">
        <v>32</v>
      </c>
      <c r="I1" s="425" t="s">
        <v>33</v>
      </c>
      <c r="J1" s="439" t="s">
        <v>146</v>
      </c>
      <c r="K1" s="440"/>
      <c r="L1" s="440"/>
      <c r="M1" s="440"/>
      <c r="N1" s="440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1"/>
      <c r="AB1" s="442" t="s">
        <v>147</v>
      </c>
      <c r="AC1" s="444" t="s">
        <v>148</v>
      </c>
      <c r="AD1" s="435" t="s">
        <v>37</v>
      </c>
    </row>
    <row r="2" spans="1:30" ht="58.95" customHeight="1">
      <c r="A2" s="428"/>
      <c r="B2" s="415"/>
      <c r="C2" s="430"/>
      <c r="D2" s="432"/>
      <c r="E2" s="432"/>
      <c r="F2" s="434"/>
      <c r="G2" s="423"/>
      <c r="H2" s="423"/>
      <c r="I2" s="426"/>
      <c r="J2" s="81" t="s">
        <v>38</v>
      </c>
      <c r="K2" s="82" t="s">
        <v>39</v>
      </c>
      <c r="L2" s="83" t="s">
        <v>40</v>
      </c>
      <c r="M2" s="84" t="s">
        <v>41</v>
      </c>
      <c r="N2" s="85" t="s">
        <v>42</v>
      </c>
      <c r="O2" s="86" t="s">
        <v>43</v>
      </c>
      <c r="P2" s="87" t="s">
        <v>44</v>
      </c>
      <c r="Q2" s="88" t="s">
        <v>45</v>
      </c>
      <c r="R2" s="89" t="s">
        <v>46</v>
      </c>
      <c r="S2" s="90" t="s">
        <v>47</v>
      </c>
      <c r="T2" s="91" t="s">
        <v>48</v>
      </c>
      <c r="U2" s="92" t="s">
        <v>49</v>
      </c>
      <c r="V2" s="93" t="s">
        <v>50</v>
      </c>
      <c r="W2" s="94" t="s">
        <v>51</v>
      </c>
      <c r="X2" s="95" t="s">
        <v>52</v>
      </c>
      <c r="Y2" s="96" t="s">
        <v>53</v>
      </c>
      <c r="Z2" s="97" t="s">
        <v>54</v>
      </c>
      <c r="AA2" s="98" t="s">
        <v>55</v>
      </c>
      <c r="AB2" s="443"/>
      <c r="AC2" s="432"/>
      <c r="AD2" s="436"/>
    </row>
    <row r="3" spans="1:30" ht="88.05" customHeight="1">
      <c r="A3" s="99" t="s">
        <v>149</v>
      </c>
      <c r="B3" s="100" t="s">
        <v>150</v>
      </c>
      <c r="C3" s="101"/>
      <c r="D3" s="102" t="s">
        <v>151</v>
      </c>
      <c r="E3" s="103" t="s">
        <v>152</v>
      </c>
      <c r="F3" s="43">
        <v>62</v>
      </c>
      <c r="G3" s="44">
        <v>1741395.83333333</v>
      </c>
      <c r="H3" s="45">
        <v>1915535.41666666</v>
      </c>
      <c r="I3" s="46">
        <f t="shared" ref="I3:I34" si="0">H3/0.7</f>
        <v>2736479.1666666572</v>
      </c>
      <c r="J3" s="256"/>
      <c r="K3" s="310"/>
      <c r="L3" s="311"/>
      <c r="M3" s="259"/>
      <c r="N3" s="260"/>
      <c r="O3" s="261"/>
      <c r="P3" s="262"/>
      <c r="Q3" s="263"/>
      <c r="R3" s="264"/>
      <c r="S3" s="265"/>
      <c r="T3" s="266"/>
      <c r="U3" s="267"/>
      <c r="V3" s="268"/>
      <c r="W3" s="269"/>
      <c r="X3" s="270"/>
      <c r="Y3" s="271"/>
      <c r="Z3" s="272"/>
      <c r="AA3" s="273"/>
      <c r="AB3" s="104">
        <f t="shared" ref="AB3:AB34" si="1">SUM(J3:AA3)</f>
        <v>0</v>
      </c>
      <c r="AC3" s="104">
        <f t="shared" ref="AC3:AC34" si="2">AB3*F3</f>
        <v>0</v>
      </c>
      <c r="AD3" s="105">
        <f t="shared" ref="AD3:AD34" si="3">G3*AB3</f>
        <v>0</v>
      </c>
    </row>
    <row r="4" spans="1:30" ht="96" customHeight="1">
      <c r="A4" s="106" t="s">
        <v>153</v>
      </c>
      <c r="B4" s="107" t="s">
        <v>154</v>
      </c>
      <c r="C4" s="108"/>
      <c r="D4" s="109" t="s">
        <v>155</v>
      </c>
      <c r="E4" s="110" t="s">
        <v>156</v>
      </c>
      <c r="F4" s="53">
        <v>29</v>
      </c>
      <c r="G4" s="54">
        <v>833729.16666666698</v>
      </c>
      <c r="H4" s="55">
        <v>917102.08333333395</v>
      </c>
      <c r="I4" s="56">
        <f t="shared" si="0"/>
        <v>1310145.8333333344</v>
      </c>
      <c r="J4" s="274"/>
      <c r="K4" s="312"/>
      <c r="L4" s="313"/>
      <c r="M4" s="277"/>
      <c r="N4" s="278"/>
      <c r="O4" s="279"/>
      <c r="P4" s="280"/>
      <c r="Q4" s="281"/>
      <c r="R4" s="282"/>
      <c r="S4" s="283"/>
      <c r="T4" s="284"/>
      <c r="U4" s="285"/>
      <c r="V4" s="286"/>
      <c r="W4" s="287"/>
      <c r="X4" s="288"/>
      <c r="Y4" s="289"/>
      <c r="Z4" s="290"/>
      <c r="AA4" s="291"/>
      <c r="AB4" s="111">
        <f t="shared" si="1"/>
        <v>0</v>
      </c>
      <c r="AC4" s="111">
        <f t="shared" si="2"/>
        <v>0</v>
      </c>
      <c r="AD4" s="112">
        <f t="shared" si="3"/>
        <v>0</v>
      </c>
    </row>
    <row r="5" spans="1:30" ht="124.95" customHeight="1">
      <c r="A5" s="106" t="s">
        <v>157</v>
      </c>
      <c r="B5" s="113" t="s">
        <v>158</v>
      </c>
      <c r="C5" s="108"/>
      <c r="D5" s="109" t="s">
        <v>159</v>
      </c>
      <c r="E5" s="110" t="s">
        <v>156</v>
      </c>
      <c r="F5" s="53">
        <v>12</v>
      </c>
      <c r="G5" s="54">
        <v>355013.02083333302</v>
      </c>
      <c r="H5" s="55">
        <v>390514.32291666599</v>
      </c>
      <c r="I5" s="56">
        <f t="shared" si="0"/>
        <v>557877.6041666657</v>
      </c>
      <c r="J5" s="274"/>
      <c r="K5" s="312"/>
      <c r="L5" s="313"/>
      <c r="M5" s="277"/>
      <c r="N5" s="278"/>
      <c r="O5" s="279"/>
      <c r="P5" s="280"/>
      <c r="Q5" s="281"/>
      <c r="R5" s="282"/>
      <c r="S5" s="283"/>
      <c r="T5" s="284"/>
      <c r="U5" s="285"/>
      <c r="V5" s="286"/>
      <c r="W5" s="287"/>
      <c r="X5" s="288"/>
      <c r="Y5" s="289"/>
      <c r="Z5" s="290"/>
      <c r="AA5" s="291"/>
      <c r="AB5" s="111">
        <f t="shared" si="1"/>
        <v>0</v>
      </c>
      <c r="AC5" s="111">
        <f t="shared" si="2"/>
        <v>0</v>
      </c>
      <c r="AD5" s="112">
        <f t="shared" si="3"/>
        <v>0</v>
      </c>
    </row>
    <row r="6" spans="1:30" ht="124.95" customHeight="1">
      <c r="A6" s="106" t="s">
        <v>160</v>
      </c>
      <c r="B6" s="113" t="s">
        <v>161</v>
      </c>
      <c r="C6" s="108"/>
      <c r="D6" s="109" t="s">
        <v>162</v>
      </c>
      <c r="E6" s="110" t="s">
        <v>156</v>
      </c>
      <c r="F6" s="53">
        <v>12</v>
      </c>
      <c r="G6" s="54">
        <v>350000</v>
      </c>
      <c r="H6" s="55">
        <v>385000</v>
      </c>
      <c r="I6" s="56">
        <f t="shared" si="0"/>
        <v>550000</v>
      </c>
      <c r="J6" s="274"/>
      <c r="K6" s="312"/>
      <c r="L6" s="313"/>
      <c r="M6" s="277"/>
      <c r="N6" s="278"/>
      <c r="O6" s="279"/>
      <c r="P6" s="280"/>
      <c r="Q6" s="281"/>
      <c r="R6" s="282"/>
      <c r="S6" s="283"/>
      <c r="T6" s="284"/>
      <c r="U6" s="285"/>
      <c r="V6" s="286"/>
      <c r="W6" s="287"/>
      <c r="X6" s="288"/>
      <c r="Y6" s="289"/>
      <c r="Z6" s="290"/>
      <c r="AA6" s="291"/>
      <c r="AB6" s="111">
        <f t="shared" si="1"/>
        <v>0</v>
      </c>
      <c r="AC6" s="111">
        <f t="shared" si="2"/>
        <v>0</v>
      </c>
      <c r="AD6" s="112">
        <f t="shared" si="3"/>
        <v>0</v>
      </c>
    </row>
    <row r="7" spans="1:30" ht="151.05000000000001" customHeight="1">
      <c r="A7" s="106" t="s">
        <v>163</v>
      </c>
      <c r="B7" s="113" t="s">
        <v>164</v>
      </c>
      <c r="C7" s="108"/>
      <c r="D7" s="109" t="s">
        <v>165</v>
      </c>
      <c r="E7" s="110" t="s">
        <v>156</v>
      </c>
      <c r="F7" s="53">
        <v>14</v>
      </c>
      <c r="G7" s="54">
        <v>403320.3125</v>
      </c>
      <c r="H7" s="55">
        <v>443652.34375</v>
      </c>
      <c r="I7" s="56">
        <f t="shared" si="0"/>
        <v>633789.0625</v>
      </c>
      <c r="J7" s="274"/>
      <c r="K7" s="312"/>
      <c r="L7" s="313"/>
      <c r="M7" s="277"/>
      <c r="N7" s="278"/>
      <c r="O7" s="279"/>
      <c r="P7" s="280"/>
      <c r="Q7" s="281"/>
      <c r="R7" s="282"/>
      <c r="S7" s="283"/>
      <c r="T7" s="284"/>
      <c r="U7" s="285"/>
      <c r="V7" s="286"/>
      <c r="W7" s="287"/>
      <c r="X7" s="288"/>
      <c r="Y7" s="289"/>
      <c r="Z7" s="290"/>
      <c r="AA7" s="291"/>
      <c r="AB7" s="111">
        <f t="shared" si="1"/>
        <v>0</v>
      </c>
      <c r="AC7" s="111">
        <f t="shared" si="2"/>
        <v>0</v>
      </c>
      <c r="AD7" s="112">
        <f t="shared" si="3"/>
        <v>0</v>
      </c>
    </row>
    <row r="8" spans="1:30" ht="132" customHeight="1">
      <c r="A8" s="106" t="s">
        <v>166</v>
      </c>
      <c r="B8" s="113" t="s">
        <v>167</v>
      </c>
      <c r="C8" s="108"/>
      <c r="D8" s="109" t="s">
        <v>168</v>
      </c>
      <c r="E8" s="110" t="s">
        <v>156</v>
      </c>
      <c r="F8" s="53">
        <v>12</v>
      </c>
      <c r="G8" s="54">
        <v>366406.25</v>
      </c>
      <c r="H8" s="55">
        <v>403046.875</v>
      </c>
      <c r="I8" s="56">
        <f t="shared" si="0"/>
        <v>575781.25</v>
      </c>
      <c r="J8" s="274"/>
      <c r="K8" s="312"/>
      <c r="L8" s="313"/>
      <c r="M8" s="277"/>
      <c r="N8" s="278"/>
      <c r="O8" s="279"/>
      <c r="P8" s="280"/>
      <c r="Q8" s="281"/>
      <c r="R8" s="282"/>
      <c r="S8" s="283"/>
      <c r="T8" s="284"/>
      <c r="U8" s="285"/>
      <c r="V8" s="286"/>
      <c r="W8" s="287"/>
      <c r="X8" s="288"/>
      <c r="Y8" s="289"/>
      <c r="Z8" s="290"/>
      <c r="AA8" s="291"/>
      <c r="AB8" s="111">
        <f t="shared" si="1"/>
        <v>0</v>
      </c>
      <c r="AC8" s="111">
        <f t="shared" si="2"/>
        <v>0</v>
      </c>
      <c r="AD8" s="112">
        <f t="shared" si="3"/>
        <v>0</v>
      </c>
    </row>
    <row r="9" spans="1:30" ht="133.05000000000001" customHeight="1">
      <c r="A9" s="106" t="s">
        <v>169</v>
      </c>
      <c r="B9" s="113" t="s">
        <v>170</v>
      </c>
      <c r="C9" s="108"/>
      <c r="D9" s="109" t="s">
        <v>171</v>
      </c>
      <c r="E9" s="110" t="s">
        <v>156</v>
      </c>
      <c r="F9" s="53">
        <v>12</v>
      </c>
      <c r="G9" s="54">
        <v>339062.5</v>
      </c>
      <c r="H9" s="55">
        <v>372968.75</v>
      </c>
      <c r="I9" s="56">
        <f t="shared" si="0"/>
        <v>532812.5</v>
      </c>
      <c r="J9" s="274"/>
      <c r="K9" s="312"/>
      <c r="L9" s="313"/>
      <c r="M9" s="277"/>
      <c r="N9" s="278"/>
      <c r="O9" s="279"/>
      <c r="P9" s="280"/>
      <c r="Q9" s="281"/>
      <c r="R9" s="282"/>
      <c r="S9" s="283"/>
      <c r="T9" s="284"/>
      <c r="U9" s="285"/>
      <c r="V9" s="286"/>
      <c r="W9" s="287"/>
      <c r="X9" s="288"/>
      <c r="Y9" s="289"/>
      <c r="Z9" s="290"/>
      <c r="AA9" s="291"/>
      <c r="AB9" s="111">
        <f t="shared" si="1"/>
        <v>0</v>
      </c>
      <c r="AC9" s="111">
        <f t="shared" si="2"/>
        <v>0</v>
      </c>
      <c r="AD9" s="112">
        <f t="shared" si="3"/>
        <v>0</v>
      </c>
    </row>
    <row r="10" spans="1:30" ht="136.05000000000001" customHeight="1">
      <c r="A10" s="106" t="s">
        <v>172</v>
      </c>
      <c r="B10" s="113" t="s">
        <v>173</v>
      </c>
      <c r="C10" s="108"/>
      <c r="D10" s="114"/>
      <c r="E10" s="110" t="s">
        <v>174</v>
      </c>
      <c r="F10" s="53">
        <v>4</v>
      </c>
      <c r="G10" s="54">
        <v>118033.85416666701</v>
      </c>
      <c r="H10" s="55">
        <v>129837.239583334</v>
      </c>
      <c r="I10" s="56">
        <f t="shared" si="0"/>
        <v>185481.7708333343</v>
      </c>
      <c r="J10" s="274"/>
      <c r="K10" s="312"/>
      <c r="L10" s="313"/>
      <c r="M10" s="277"/>
      <c r="N10" s="278"/>
      <c r="O10" s="279"/>
      <c r="P10" s="280"/>
      <c r="Q10" s="281"/>
      <c r="R10" s="282"/>
      <c r="S10" s="283"/>
      <c r="T10" s="284"/>
      <c r="U10" s="285"/>
      <c r="V10" s="286"/>
      <c r="W10" s="287"/>
      <c r="X10" s="288"/>
      <c r="Y10" s="289"/>
      <c r="Z10" s="290"/>
      <c r="AA10" s="291"/>
      <c r="AB10" s="111">
        <f t="shared" si="1"/>
        <v>0</v>
      </c>
      <c r="AC10" s="111">
        <f t="shared" si="2"/>
        <v>0</v>
      </c>
      <c r="AD10" s="112">
        <f t="shared" si="3"/>
        <v>0</v>
      </c>
    </row>
    <row r="11" spans="1:30" ht="136.05000000000001" customHeight="1">
      <c r="A11" s="106" t="s">
        <v>175</v>
      </c>
      <c r="B11" s="113" t="s">
        <v>176</v>
      </c>
      <c r="C11" s="108"/>
      <c r="D11" s="114"/>
      <c r="E11" s="110" t="s">
        <v>177</v>
      </c>
      <c r="F11" s="53">
        <v>5</v>
      </c>
      <c r="G11" s="54">
        <v>128363.715277778</v>
      </c>
      <c r="H11" s="55">
        <v>141200.086805556</v>
      </c>
      <c r="I11" s="56">
        <f t="shared" si="0"/>
        <v>201714.40972222286</v>
      </c>
      <c r="J11" s="274"/>
      <c r="K11" s="312"/>
      <c r="L11" s="313"/>
      <c r="M11" s="277"/>
      <c r="N11" s="278"/>
      <c r="O11" s="279"/>
      <c r="P11" s="280"/>
      <c r="Q11" s="281"/>
      <c r="R11" s="282"/>
      <c r="S11" s="283"/>
      <c r="T11" s="284"/>
      <c r="U11" s="285"/>
      <c r="V11" s="286"/>
      <c r="W11" s="287"/>
      <c r="X11" s="288"/>
      <c r="Y11" s="289"/>
      <c r="Z11" s="290"/>
      <c r="AA11" s="291"/>
      <c r="AB11" s="111">
        <f t="shared" si="1"/>
        <v>0</v>
      </c>
      <c r="AC11" s="111">
        <f t="shared" si="2"/>
        <v>0</v>
      </c>
      <c r="AD11" s="112">
        <f t="shared" si="3"/>
        <v>0</v>
      </c>
    </row>
    <row r="12" spans="1:30" ht="136.05000000000001" customHeight="1">
      <c r="A12" s="106" t="s">
        <v>178</v>
      </c>
      <c r="B12" s="113" t="s">
        <v>179</v>
      </c>
      <c r="C12" s="108"/>
      <c r="D12" s="114"/>
      <c r="E12" s="110" t="s">
        <v>177</v>
      </c>
      <c r="F12" s="53">
        <v>4</v>
      </c>
      <c r="G12" s="54">
        <v>101171.875</v>
      </c>
      <c r="H12" s="55">
        <v>111289.0625</v>
      </c>
      <c r="I12" s="56">
        <f t="shared" si="0"/>
        <v>158984.375</v>
      </c>
      <c r="J12" s="274"/>
      <c r="K12" s="312"/>
      <c r="L12" s="313"/>
      <c r="M12" s="277"/>
      <c r="N12" s="278"/>
      <c r="O12" s="279"/>
      <c r="P12" s="280"/>
      <c r="Q12" s="281"/>
      <c r="R12" s="282"/>
      <c r="S12" s="283"/>
      <c r="T12" s="284"/>
      <c r="U12" s="285"/>
      <c r="V12" s="286"/>
      <c r="W12" s="287"/>
      <c r="X12" s="288"/>
      <c r="Y12" s="289"/>
      <c r="Z12" s="290"/>
      <c r="AA12" s="291"/>
      <c r="AB12" s="111">
        <f t="shared" si="1"/>
        <v>0</v>
      </c>
      <c r="AC12" s="111">
        <f t="shared" si="2"/>
        <v>0</v>
      </c>
      <c r="AD12" s="112">
        <f t="shared" si="3"/>
        <v>0</v>
      </c>
    </row>
    <row r="13" spans="1:30" ht="97.95" customHeight="1">
      <c r="A13" s="115" t="s">
        <v>180</v>
      </c>
      <c r="B13" s="52" t="s">
        <v>181</v>
      </c>
      <c r="C13" s="108"/>
      <c r="D13" s="52" t="s">
        <v>182</v>
      </c>
      <c r="E13" s="52" t="s">
        <v>174</v>
      </c>
      <c r="F13" s="53">
        <v>1</v>
      </c>
      <c r="G13" s="54">
        <v>44843.75</v>
      </c>
      <c r="H13" s="55">
        <v>49328.125</v>
      </c>
      <c r="I13" s="56">
        <f t="shared" si="0"/>
        <v>70468.75</v>
      </c>
      <c r="J13" s="274"/>
      <c r="K13" s="312"/>
      <c r="L13" s="313"/>
      <c r="M13" s="277"/>
      <c r="N13" s="278"/>
      <c r="O13" s="279"/>
      <c r="P13" s="280"/>
      <c r="Q13" s="281"/>
      <c r="R13" s="282"/>
      <c r="S13" s="283"/>
      <c r="T13" s="284"/>
      <c r="U13" s="285"/>
      <c r="V13" s="286"/>
      <c r="W13" s="287"/>
      <c r="X13" s="288"/>
      <c r="Y13" s="289"/>
      <c r="Z13" s="290"/>
      <c r="AA13" s="291"/>
      <c r="AB13" s="111">
        <f t="shared" si="1"/>
        <v>0</v>
      </c>
      <c r="AC13" s="111">
        <f t="shared" si="2"/>
        <v>0</v>
      </c>
      <c r="AD13" s="112">
        <f t="shared" si="3"/>
        <v>0</v>
      </c>
    </row>
    <row r="14" spans="1:30" ht="97.95" customHeight="1">
      <c r="A14" s="115" t="s">
        <v>183</v>
      </c>
      <c r="B14" s="52" t="s">
        <v>184</v>
      </c>
      <c r="C14" s="108"/>
      <c r="D14" s="52" t="s">
        <v>182</v>
      </c>
      <c r="E14" s="52" t="s">
        <v>174</v>
      </c>
      <c r="F14" s="53">
        <v>1</v>
      </c>
      <c r="G14" s="54">
        <v>52500</v>
      </c>
      <c r="H14" s="55">
        <v>57750</v>
      </c>
      <c r="I14" s="56">
        <f t="shared" si="0"/>
        <v>82500</v>
      </c>
      <c r="J14" s="274"/>
      <c r="K14" s="312"/>
      <c r="L14" s="313"/>
      <c r="M14" s="277"/>
      <c r="N14" s="278"/>
      <c r="O14" s="279"/>
      <c r="P14" s="280"/>
      <c r="Q14" s="281"/>
      <c r="R14" s="282"/>
      <c r="S14" s="283"/>
      <c r="T14" s="284"/>
      <c r="U14" s="285"/>
      <c r="V14" s="286"/>
      <c r="W14" s="287"/>
      <c r="X14" s="288"/>
      <c r="Y14" s="289"/>
      <c r="Z14" s="290"/>
      <c r="AA14" s="291"/>
      <c r="AB14" s="111">
        <f t="shared" si="1"/>
        <v>0</v>
      </c>
      <c r="AC14" s="111">
        <f t="shared" si="2"/>
        <v>0</v>
      </c>
      <c r="AD14" s="112">
        <f t="shared" si="3"/>
        <v>0</v>
      </c>
    </row>
    <row r="15" spans="1:30" ht="97.95" customHeight="1">
      <c r="A15" s="115" t="s">
        <v>185</v>
      </c>
      <c r="B15" s="52" t="s">
        <v>186</v>
      </c>
      <c r="C15" s="108"/>
      <c r="D15" s="52" t="s">
        <v>187</v>
      </c>
      <c r="E15" s="52" t="s">
        <v>177</v>
      </c>
      <c r="F15" s="53">
        <v>1</v>
      </c>
      <c r="G15" s="54">
        <v>26093.75</v>
      </c>
      <c r="H15" s="55">
        <v>28703.125</v>
      </c>
      <c r="I15" s="56">
        <f t="shared" si="0"/>
        <v>41004.46428571429</v>
      </c>
      <c r="J15" s="274"/>
      <c r="K15" s="312"/>
      <c r="L15" s="313"/>
      <c r="M15" s="277"/>
      <c r="N15" s="278"/>
      <c r="O15" s="279"/>
      <c r="P15" s="280"/>
      <c r="Q15" s="281"/>
      <c r="R15" s="282"/>
      <c r="S15" s="283"/>
      <c r="T15" s="284"/>
      <c r="U15" s="285"/>
      <c r="V15" s="286"/>
      <c r="W15" s="287"/>
      <c r="X15" s="288"/>
      <c r="Y15" s="289"/>
      <c r="Z15" s="290"/>
      <c r="AA15" s="291"/>
      <c r="AB15" s="111">
        <f t="shared" si="1"/>
        <v>0</v>
      </c>
      <c r="AC15" s="111">
        <f t="shared" si="2"/>
        <v>0</v>
      </c>
      <c r="AD15" s="112">
        <f t="shared" si="3"/>
        <v>0</v>
      </c>
    </row>
    <row r="16" spans="1:30" ht="97.95" customHeight="1">
      <c r="A16" s="115" t="s">
        <v>188</v>
      </c>
      <c r="B16" s="52" t="s">
        <v>189</v>
      </c>
      <c r="C16" s="108"/>
      <c r="D16" s="52" t="s">
        <v>190</v>
      </c>
      <c r="E16" s="52" t="s">
        <v>93</v>
      </c>
      <c r="F16" s="53">
        <v>1</v>
      </c>
      <c r="G16" s="54">
        <v>16875</v>
      </c>
      <c r="H16" s="55">
        <v>18562.5</v>
      </c>
      <c r="I16" s="56">
        <f t="shared" si="0"/>
        <v>26517.857142857145</v>
      </c>
      <c r="J16" s="274"/>
      <c r="K16" s="312"/>
      <c r="L16" s="313"/>
      <c r="M16" s="277"/>
      <c r="N16" s="278"/>
      <c r="O16" s="279"/>
      <c r="P16" s="280"/>
      <c r="Q16" s="281"/>
      <c r="R16" s="282"/>
      <c r="S16" s="283"/>
      <c r="T16" s="284"/>
      <c r="U16" s="285"/>
      <c r="V16" s="286"/>
      <c r="W16" s="287"/>
      <c r="X16" s="288"/>
      <c r="Y16" s="289"/>
      <c r="Z16" s="290"/>
      <c r="AA16" s="291"/>
      <c r="AB16" s="111">
        <f t="shared" si="1"/>
        <v>0</v>
      </c>
      <c r="AC16" s="111">
        <f t="shared" si="2"/>
        <v>0</v>
      </c>
      <c r="AD16" s="112">
        <f t="shared" si="3"/>
        <v>0</v>
      </c>
    </row>
    <row r="17" spans="1:30" ht="97.95" customHeight="1">
      <c r="A17" s="115" t="s">
        <v>191</v>
      </c>
      <c r="B17" s="52" t="s">
        <v>192</v>
      </c>
      <c r="C17" s="108"/>
      <c r="D17" s="52" t="s">
        <v>193</v>
      </c>
      <c r="E17" s="52" t="s">
        <v>194</v>
      </c>
      <c r="F17" s="53">
        <v>1</v>
      </c>
      <c r="G17" s="54">
        <v>24375</v>
      </c>
      <c r="H17" s="55">
        <v>26812.5</v>
      </c>
      <c r="I17" s="56">
        <f t="shared" si="0"/>
        <v>38303.571428571428</v>
      </c>
      <c r="J17" s="274"/>
      <c r="K17" s="312"/>
      <c r="L17" s="313"/>
      <c r="M17" s="277"/>
      <c r="N17" s="278"/>
      <c r="O17" s="279"/>
      <c r="P17" s="280"/>
      <c r="Q17" s="281"/>
      <c r="R17" s="282"/>
      <c r="S17" s="283"/>
      <c r="T17" s="284"/>
      <c r="U17" s="285"/>
      <c r="V17" s="286"/>
      <c r="W17" s="287"/>
      <c r="X17" s="288"/>
      <c r="Y17" s="289"/>
      <c r="Z17" s="290"/>
      <c r="AA17" s="291"/>
      <c r="AB17" s="111">
        <f t="shared" si="1"/>
        <v>0</v>
      </c>
      <c r="AC17" s="111">
        <f t="shared" si="2"/>
        <v>0</v>
      </c>
      <c r="AD17" s="112">
        <f t="shared" si="3"/>
        <v>0</v>
      </c>
    </row>
    <row r="18" spans="1:30" ht="97.95" customHeight="1">
      <c r="A18" s="115" t="s">
        <v>195</v>
      </c>
      <c r="B18" s="52" t="s">
        <v>196</v>
      </c>
      <c r="C18" s="108"/>
      <c r="D18" s="52" t="s">
        <v>197</v>
      </c>
      <c r="E18" s="52" t="s">
        <v>177</v>
      </c>
      <c r="F18" s="53">
        <v>1</v>
      </c>
      <c r="G18" s="54">
        <v>25781.25</v>
      </c>
      <c r="H18" s="55">
        <v>28359.375</v>
      </c>
      <c r="I18" s="56">
        <f t="shared" si="0"/>
        <v>40513.392857142862</v>
      </c>
      <c r="J18" s="274"/>
      <c r="K18" s="312"/>
      <c r="L18" s="313"/>
      <c r="M18" s="277"/>
      <c r="N18" s="278"/>
      <c r="O18" s="279"/>
      <c r="P18" s="280"/>
      <c r="Q18" s="281"/>
      <c r="R18" s="282"/>
      <c r="S18" s="283"/>
      <c r="T18" s="284"/>
      <c r="U18" s="285"/>
      <c r="V18" s="286"/>
      <c r="W18" s="287"/>
      <c r="X18" s="288"/>
      <c r="Y18" s="289"/>
      <c r="Z18" s="290"/>
      <c r="AA18" s="291"/>
      <c r="AB18" s="111">
        <f t="shared" si="1"/>
        <v>0</v>
      </c>
      <c r="AC18" s="111">
        <f t="shared" si="2"/>
        <v>0</v>
      </c>
      <c r="AD18" s="112">
        <f t="shared" si="3"/>
        <v>0</v>
      </c>
    </row>
    <row r="19" spans="1:30" ht="97.95" customHeight="1">
      <c r="A19" s="115" t="s">
        <v>198</v>
      </c>
      <c r="B19" s="52" t="s">
        <v>199</v>
      </c>
      <c r="C19" s="108"/>
      <c r="D19" s="52" t="s">
        <v>200</v>
      </c>
      <c r="E19" s="52" t="s">
        <v>177</v>
      </c>
      <c r="F19" s="53">
        <v>1</v>
      </c>
      <c r="G19" s="54">
        <v>35156.25</v>
      </c>
      <c r="H19" s="55">
        <v>38671.875</v>
      </c>
      <c r="I19" s="56">
        <f t="shared" si="0"/>
        <v>55245.535714285717</v>
      </c>
      <c r="J19" s="274"/>
      <c r="K19" s="312"/>
      <c r="L19" s="313"/>
      <c r="M19" s="277"/>
      <c r="N19" s="278"/>
      <c r="O19" s="279"/>
      <c r="P19" s="280"/>
      <c r="Q19" s="281"/>
      <c r="R19" s="282"/>
      <c r="S19" s="283"/>
      <c r="T19" s="284"/>
      <c r="U19" s="285"/>
      <c r="V19" s="286"/>
      <c r="W19" s="287"/>
      <c r="X19" s="288"/>
      <c r="Y19" s="289"/>
      <c r="Z19" s="290"/>
      <c r="AA19" s="291"/>
      <c r="AB19" s="111">
        <f t="shared" si="1"/>
        <v>0</v>
      </c>
      <c r="AC19" s="111">
        <f t="shared" si="2"/>
        <v>0</v>
      </c>
      <c r="AD19" s="112">
        <f t="shared" si="3"/>
        <v>0</v>
      </c>
    </row>
    <row r="20" spans="1:30" ht="97.95" customHeight="1">
      <c r="A20" s="115" t="s">
        <v>201</v>
      </c>
      <c r="B20" s="52" t="s">
        <v>202</v>
      </c>
      <c r="C20" s="108"/>
      <c r="D20" s="52" t="s">
        <v>200</v>
      </c>
      <c r="E20" s="52" t="s">
        <v>177</v>
      </c>
      <c r="F20" s="53">
        <v>1</v>
      </c>
      <c r="G20" s="54">
        <v>34531.25</v>
      </c>
      <c r="H20" s="55">
        <v>37984.375</v>
      </c>
      <c r="I20" s="56">
        <f t="shared" si="0"/>
        <v>54263.392857142862</v>
      </c>
      <c r="J20" s="274"/>
      <c r="K20" s="312"/>
      <c r="L20" s="313"/>
      <c r="M20" s="277"/>
      <c r="N20" s="278"/>
      <c r="O20" s="279"/>
      <c r="P20" s="280"/>
      <c r="Q20" s="281"/>
      <c r="R20" s="282"/>
      <c r="S20" s="283"/>
      <c r="T20" s="284"/>
      <c r="U20" s="285"/>
      <c r="V20" s="286"/>
      <c r="W20" s="287"/>
      <c r="X20" s="288"/>
      <c r="Y20" s="289"/>
      <c r="Z20" s="290"/>
      <c r="AA20" s="291"/>
      <c r="AB20" s="111">
        <f t="shared" si="1"/>
        <v>0</v>
      </c>
      <c r="AC20" s="111">
        <f t="shared" si="2"/>
        <v>0</v>
      </c>
      <c r="AD20" s="112">
        <f t="shared" si="3"/>
        <v>0</v>
      </c>
    </row>
    <row r="21" spans="1:30" ht="103.05" customHeight="1">
      <c r="A21" s="115" t="s">
        <v>203</v>
      </c>
      <c r="B21" s="52" t="s">
        <v>204</v>
      </c>
      <c r="C21" s="108"/>
      <c r="D21" s="52" t="s">
        <v>205</v>
      </c>
      <c r="E21" s="52" t="s">
        <v>177</v>
      </c>
      <c r="F21" s="53">
        <v>1</v>
      </c>
      <c r="G21" s="54">
        <v>38750</v>
      </c>
      <c r="H21" s="55">
        <v>42625</v>
      </c>
      <c r="I21" s="56">
        <f t="shared" si="0"/>
        <v>60892.857142857145</v>
      </c>
      <c r="J21" s="274"/>
      <c r="K21" s="312"/>
      <c r="L21" s="313"/>
      <c r="M21" s="277"/>
      <c r="N21" s="278"/>
      <c r="O21" s="279"/>
      <c r="P21" s="280"/>
      <c r="Q21" s="281"/>
      <c r="R21" s="282"/>
      <c r="S21" s="283"/>
      <c r="T21" s="284"/>
      <c r="U21" s="285"/>
      <c r="V21" s="286"/>
      <c r="W21" s="287"/>
      <c r="X21" s="288"/>
      <c r="Y21" s="289"/>
      <c r="Z21" s="290"/>
      <c r="AA21" s="291"/>
      <c r="AB21" s="111">
        <f t="shared" si="1"/>
        <v>0</v>
      </c>
      <c r="AC21" s="111">
        <f t="shared" si="2"/>
        <v>0</v>
      </c>
      <c r="AD21" s="112">
        <f t="shared" si="3"/>
        <v>0</v>
      </c>
    </row>
    <row r="22" spans="1:30" ht="97.95" customHeight="1">
      <c r="A22" s="115" t="s">
        <v>206</v>
      </c>
      <c r="B22" s="52" t="s">
        <v>207</v>
      </c>
      <c r="C22" s="108"/>
      <c r="D22" s="52" t="s">
        <v>208</v>
      </c>
      <c r="E22" s="52" t="s">
        <v>177</v>
      </c>
      <c r="F22" s="53">
        <v>1</v>
      </c>
      <c r="G22" s="54">
        <v>25468.75</v>
      </c>
      <c r="H22" s="55">
        <v>28015.625</v>
      </c>
      <c r="I22" s="56">
        <f t="shared" si="0"/>
        <v>40022.321428571428</v>
      </c>
      <c r="J22" s="274"/>
      <c r="K22" s="312"/>
      <c r="L22" s="313"/>
      <c r="M22" s="277"/>
      <c r="N22" s="278"/>
      <c r="O22" s="279"/>
      <c r="P22" s="280"/>
      <c r="Q22" s="281"/>
      <c r="R22" s="282"/>
      <c r="S22" s="283"/>
      <c r="T22" s="284"/>
      <c r="U22" s="285"/>
      <c r="V22" s="286"/>
      <c r="W22" s="287"/>
      <c r="X22" s="288"/>
      <c r="Y22" s="289"/>
      <c r="Z22" s="290"/>
      <c r="AA22" s="291"/>
      <c r="AB22" s="111">
        <f t="shared" si="1"/>
        <v>0</v>
      </c>
      <c r="AC22" s="111">
        <f t="shared" si="2"/>
        <v>0</v>
      </c>
      <c r="AD22" s="112">
        <f t="shared" si="3"/>
        <v>0</v>
      </c>
    </row>
    <row r="23" spans="1:30" ht="97.95" customHeight="1">
      <c r="A23" s="115" t="s">
        <v>209</v>
      </c>
      <c r="B23" s="52" t="s">
        <v>210</v>
      </c>
      <c r="C23" s="108"/>
      <c r="D23" s="52" t="s">
        <v>211</v>
      </c>
      <c r="E23" s="52" t="s">
        <v>177</v>
      </c>
      <c r="F23" s="53">
        <v>1</v>
      </c>
      <c r="G23" s="54">
        <v>27343.75</v>
      </c>
      <c r="H23" s="55">
        <v>30078.125</v>
      </c>
      <c r="I23" s="56">
        <f t="shared" si="0"/>
        <v>42968.75</v>
      </c>
      <c r="J23" s="274"/>
      <c r="K23" s="312"/>
      <c r="L23" s="313"/>
      <c r="M23" s="277"/>
      <c r="N23" s="278"/>
      <c r="O23" s="279"/>
      <c r="P23" s="280"/>
      <c r="Q23" s="281"/>
      <c r="R23" s="282"/>
      <c r="S23" s="283"/>
      <c r="T23" s="284"/>
      <c r="U23" s="285"/>
      <c r="V23" s="286"/>
      <c r="W23" s="287"/>
      <c r="X23" s="288"/>
      <c r="Y23" s="289"/>
      <c r="Z23" s="290"/>
      <c r="AA23" s="291"/>
      <c r="AB23" s="111">
        <f t="shared" si="1"/>
        <v>0</v>
      </c>
      <c r="AC23" s="111">
        <f t="shared" si="2"/>
        <v>0</v>
      </c>
      <c r="AD23" s="112">
        <f t="shared" si="3"/>
        <v>0</v>
      </c>
    </row>
    <row r="24" spans="1:30" ht="97.95" customHeight="1">
      <c r="A24" s="115" t="s">
        <v>212</v>
      </c>
      <c r="B24" s="52" t="s">
        <v>213</v>
      </c>
      <c r="C24" s="108"/>
      <c r="D24" s="52" t="s">
        <v>208</v>
      </c>
      <c r="E24" s="52" t="s">
        <v>177</v>
      </c>
      <c r="F24" s="53">
        <v>1</v>
      </c>
      <c r="G24" s="54">
        <v>31562.5</v>
      </c>
      <c r="H24" s="55">
        <v>34718.75</v>
      </c>
      <c r="I24" s="56">
        <f t="shared" si="0"/>
        <v>49598.21428571429</v>
      </c>
      <c r="J24" s="274"/>
      <c r="K24" s="312"/>
      <c r="L24" s="313"/>
      <c r="M24" s="277"/>
      <c r="N24" s="278"/>
      <c r="O24" s="279"/>
      <c r="P24" s="280"/>
      <c r="Q24" s="281"/>
      <c r="R24" s="282"/>
      <c r="S24" s="283"/>
      <c r="T24" s="284"/>
      <c r="U24" s="285"/>
      <c r="V24" s="286"/>
      <c r="W24" s="287"/>
      <c r="X24" s="288"/>
      <c r="Y24" s="289"/>
      <c r="Z24" s="290"/>
      <c r="AA24" s="291"/>
      <c r="AB24" s="111">
        <f t="shared" si="1"/>
        <v>0</v>
      </c>
      <c r="AC24" s="111">
        <f t="shared" si="2"/>
        <v>0</v>
      </c>
      <c r="AD24" s="112">
        <f t="shared" si="3"/>
        <v>0</v>
      </c>
    </row>
    <row r="25" spans="1:30" ht="97.95" customHeight="1">
      <c r="A25" s="115" t="s">
        <v>214</v>
      </c>
      <c r="B25" s="52" t="s">
        <v>215</v>
      </c>
      <c r="C25" s="108"/>
      <c r="D25" s="52" t="s">
        <v>211</v>
      </c>
      <c r="E25" s="52" t="s">
        <v>177</v>
      </c>
      <c r="F25" s="53">
        <v>1</v>
      </c>
      <c r="G25" s="54">
        <v>26562.5</v>
      </c>
      <c r="H25" s="55">
        <v>29218.75</v>
      </c>
      <c r="I25" s="56">
        <f t="shared" si="0"/>
        <v>41741.071428571435</v>
      </c>
      <c r="J25" s="274"/>
      <c r="K25" s="312"/>
      <c r="L25" s="313"/>
      <c r="M25" s="277"/>
      <c r="N25" s="278"/>
      <c r="O25" s="279"/>
      <c r="P25" s="280"/>
      <c r="Q25" s="281"/>
      <c r="R25" s="282"/>
      <c r="S25" s="283"/>
      <c r="T25" s="284"/>
      <c r="U25" s="285"/>
      <c r="V25" s="286"/>
      <c r="W25" s="287"/>
      <c r="X25" s="288"/>
      <c r="Y25" s="289"/>
      <c r="Z25" s="290"/>
      <c r="AA25" s="291"/>
      <c r="AB25" s="111">
        <f t="shared" si="1"/>
        <v>0</v>
      </c>
      <c r="AC25" s="111">
        <f t="shared" si="2"/>
        <v>0</v>
      </c>
      <c r="AD25" s="112">
        <f t="shared" si="3"/>
        <v>0</v>
      </c>
    </row>
    <row r="26" spans="1:30" ht="97.95" customHeight="1">
      <c r="A26" s="115" t="s">
        <v>216</v>
      </c>
      <c r="B26" s="52" t="s">
        <v>217</v>
      </c>
      <c r="C26" s="108"/>
      <c r="D26" s="52" t="s">
        <v>208</v>
      </c>
      <c r="E26" s="52" t="s">
        <v>177</v>
      </c>
      <c r="F26" s="53">
        <v>1</v>
      </c>
      <c r="G26" s="54">
        <v>32500</v>
      </c>
      <c r="H26" s="55">
        <v>35750</v>
      </c>
      <c r="I26" s="56">
        <f t="shared" si="0"/>
        <v>51071.428571428572</v>
      </c>
      <c r="J26" s="274"/>
      <c r="K26" s="312"/>
      <c r="L26" s="313"/>
      <c r="M26" s="277"/>
      <c r="N26" s="278"/>
      <c r="O26" s="279"/>
      <c r="P26" s="280"/>
      <c r="Q26" s="281"/>
      <c r="R26" s="282"/>
      <c r="S26" s="283"/>
      <c r="T26" s="284"/>
      <c r="U26" s="285"/>
      <c r="V26" s="286"/>
      <c r="W26" s="287"/>
      <c r="X26" s="288"/>
      <c r="Y26" s="289"/>
      <c r="Z26" s="290"/>
      <c r="AA26" s="291"/>
      <c r="AB26" s="111">
        <f t="shared" si="1"/>
        <v>0</v>
      </c>
      <c r="AC26" s="111">
        <f t="shared" si="2"/>
        <v>0</v>
      </c>
      <c r="AD26" s="112">
        <f t="shared" si="3"/>
        <v>0</v>
      </c>
    </row>
    <row r="27" spans="1:30" ht="90" customHeight="1">
      <c r="A27" s="115" t="s">
        <v>218</v>
      </c>
      <c r="B27" s="52" t="s">
        <v>219</v>
      </c>
      <c r="C27" s="108"/>
      <c r="D27" s="52" t="s">
        <v>220</v>
      </c>
      <c r="E27" s="52" t="s">
        <v>93</v>
      </c>
      <c r="F27" s="53">
        <v>1</v>
      </c>
      <c r="G27" s="54">
        <v>28906.25</v>
      </c>
      <c r="H27" s="55">
        <v>31796.875</v>
      </c>
      <c r="I27" s="56">
        <f t="shared" si="0"/>
        <v>45424.107142857145</v>
      </c>
      <c r="J27" s="274"/>
      <c r="K27" s="312"/>
      <c r="L27" s="313"/>
      <c r="M27" s="277"/>
      <c r="N27" s="278"/>
      <c r="O27" s="279"/>
      <c r="P27" s="280"/>
      <c r="Q27" s="281"/>
      <c r="R27" s="282"/>
      <c r="S27" s="283"/>
      <c r="T27" s="284"/>
      <c r="U27" s="285"/>
      <c r="V27" s="286"/>
      <c r="W27" s="287"/>
      <c r="X27" s="288"/>
      <c r="Y27" s="289"/>
      <c r="Z27" s="290"/>
      <c r="AA27" s="291"/>
      <c r="AB27" s="111">
        <f t="shared" si="1"/>
        <v>0</v>
      </c>
      <c r="AC27" s="111">
        <f t="shared" si="2"/>
        <v>0</v>
      </c>
      <c r="AD27" s="112">
        <f t="shared" si="3"/>
        <v>0</v>
      </c>
    </row>
    <row r="28" spans="1:30" ht="85.05" customHeight="1">
      <c r="A28" s="115" t="s">
        <v>221</v>
      </c>
      <c r="B28" s="52" t="s">
        <v>222</v>
      </c>
      <c r="C28" s="108"/>
      <c r="D28" s="52" t="s">
        <v>223</v>
      </c>
      <c r="E28" s="52" t="s">
        <v>93</v>
      </c>
      <c r="F28" s="53">
        <v>1</v>
      </c>
      <c r="G28" s="54">
        <v>24687.5</v>
      </c>
      <c r="H28" s="55">
        <v>27156.25</v>
      </c>
      <c r="I28" s="56">
        <f t="shared" si="0"/>
        <v>38794.642857142862</v>
      </c>
      <c r="J28" s="274"/>
      <c r="K28" s="312"/>
      <c r="L28" s="313"/>
      <c r="M28" s="277"/>
      <c r="N28" s="278"/>
      <c r="O28" s="279"/>
      <c r="P28" s="280"/>
      <c r="Q28" s="281"/>
      <c r="R28" s="282"/>
      <c r="S28" s="283"/>
      <c r="T28" s="284"/>
      <c r="U28" s="285"/>
      <c r="V28" s="286"/>
      <c r="W28" s="287"/>
      <c r="X28" s="288"/>
      <c r="Y28" s="289"/>
      <c r="Z28" s="290"/>
      <c r="AA28" s="291"/>
      <c r="AB28" s="111">
        <f t="shared" si="1"/>
        <v>0</v>
      </c>
      <c r="AC28" s="111">
        <f t="shared" si="2"/>
        <v>0</v>
      </c>
      <c r="AD28" s="112">
        <f t="shared" si="3"/>
        <v>0</v>
      </c>
    </row>
    <row r="29" spans="1:30" ht="97.95" customHeight="1">
      <c r="A29" s="115" t="s">
        <v>224</v>
      </c>
      <c r="B29" s="52" t="s">
        <v>225</v>
      </c>
      <c r="C29" s="108"/>
      <c r="D29" s="52" t="s">
        <v>226</v>
      </c>
      <c r="E29" s="52" t="s">
        <v>177</v>
      </c>
      <c r="F29" s="53">
        <v>1</v>
      </c>
      <c r="G29" s="54">
        <v>32031.25</v>
      </c>
      <c r="H29" s="55">
        <v>35234.375</v>
      </c>
      <c r="I29" s="56">
        <f t="shared" si="0"/>
        <v>50334.821428571435</v>
      </c>
      <c r="J29" s="274"/>
      <c r="K29" s="312"/>
      <c r="L29" s="313"/>
      <c r="M29" s="277"/>
      <c r="N29" s="278"/>
      <c r="O29" s="279"/>
      <c r="P29" s="280"/>
      <c r="Q29" s="281"/>
      <c r="R29" s="282"/>
      <c r="S29" s="283"/>
      <c r="T29" s="284"/>
      <c r="U29" s="285"/>
      <c r="V29" s="286"/>
      <c r="W29" s="287"/>
      <c r="X29" s="288"/>
      <c r="Y29" s="289"/>
      <c r="Z29" s="290"/>
      <c r="AA29" s="291"/>
      <c r="AB29" s="111">
        <f t="shared" si="1"/>
        <v>0</v>
      </c>
      <c r="AC29" s="111">
        <f t="shared" si="2"/>
        <v>0</v>
      </c>
      <c r="AD29" s="112">
        <f t="shared" si="3"/>
        <v>0</v>
      </c>
    </row>
    <row r="30" spans="1:30" ht="97.95" customHeight="1">
      <c r="A30" s="115" t="s">
        <v>227</v>
      </c>
      <c r="B30" s="52" t="s">
        <v>228</v>
      </c>
      <c r="C30" s="108"/>
      <c r="D30" s="52" t="s">
        <v>229</v>
      </c>
      <c r="E30" s="52" t="s">
        <v>177</v>
      </c>
      <c r="F30" s="53">
        <v>1</v>
      </c>
      <c r="G30" s="54">
        <v>22968.75</v>
      </c>
      <c r="H30" s="55">
        <v>25265.625</v>
      </c>
      <c r="I30" s="56">
        <f t="shared" si="0"/>
        <v>36093.75</v>
      </c>
      <c r="J30" s="274"/>
      <c r="K30" s="312"/>
      <c r="L30" s="313"/>
      <c r="M30" s="277"/>
      <c r="N30" s="278"/>
      <c r="O30" s="279"/>
      <c r="P30" s="280"/>
      <c r="Q30" s="281"/>
      <c r="R30" s="282"/>
      <c r="S30" s="283"/>
      <c r="T30" s="284"/>
      <c r="U30" s="285"/>
      <c r="V30" s="286"/>
      <c r="W30" s="287"/>
      <c r="X30" s="288"/>
      <c r="Y30" s="289"/>
      <c r="Z30" s="290"/>
      <c r="AA30" s="291"/>
      <c r="AB30" s="111">
        <f t="shared" si="1"/>
        <v>0</v>
      </c>
      <c r="AC30" s="111">
        <f t="shared" si="2"/>
        <v>0</v>
      </c>
      <c r="AD30" s="112">
        <f t="shared" si="3"/>
        <v>0</v>
      </c>
    </row>
    <row r="31" spans="1:30" ht="97.95" customHeight="1">
      <c r="A31" s="115" t="s">
        <v>230</v>
      </c>
      <c r="B31" s="52" t="s">
        <v>231</v>
      </c>
      <c r="C31" s="108"/>
      <c r="D31" s="52" t="s">
        <v>208</v>
      </c>
      <c r="E31" s="52" t="s">
        <v>177</v>
      </c>
      <c r="F31" s="53">
        <v>1</v>
      </c>
      <c r="G31" s="54">
        <v>31093.75</v>
      </c>
      <c r="H31" s="55">
        <v>34203.125</v>
      </c>
      <c r="I31" s="56">
        <f t="shared" si="0"/>
        <v>48861.607142857145</v>
      </c>
      <c r="J31" s="274"/>
      <c r="K31" s="312"/>
      <c r="L31" s="313"/>
      <c r="M31" s="277"/>
      <c r="N31" s="278"/>
      <c r="O31" s="279"/>
      <c r="P31" s="280"/>
      <c r="Q31" s="281"/>
      <c r="R31" s="282"/>
      <c r="S31" s="283"/>
      <c r="T31" s="284"/>
      <c r="U31" s="285"/>
      <c r="V31" s="286"/>
      <c r="W31" s="287"/>
      <c r="X31" s="288"/>
      <c r="Y31" s="289"/>
      <c r="Z31" s="290"/>
      <c r="AA31" s="291"/>
      <c r="AB31" s="111">
        <f t="shared" si="1"/>
        <v>0</v>
      </c>
      <c r="AC31" s="111">
        <f t="shared" si="2"/>
        <v>0</v>
      </c>
      <c r="AD31" s="112">
        <f t="shared" si="3"/>
        <v>0</v>
      </c>
    </row>
    <row r="32" spans="1:30" ht="73.05" customHeight="1">
      <c r="A32" s="115" t="s">
        <v>232</v>
      </c>
      <c r="B32" s="52" t="s">
        <v>233</v>
      </c>
      <c r="C32" s="108"/>
      <c r="D32" s="52" t="s">
        <v>220</v>
      </c>
      <c r="E32" s="52" t="s">
        <v>93</v>
      </c>
      <c r="F32" s="53">
        <v>1</v>
      </c>
      <c r="G32" s="54">
        <v>28281.25</v>
      </c>
      <c r="H32" s="55">
        <v>31109.375</v>
      </c>
      <c r="I32" s="56">
        <f t="shared" si="0"/>
        <v>44441.96428571429</v>
      </c>
      <c r="J32" s="274"/>
      <c r="K32" s="312"/>
      <c r="L32" s="313"/>
      <c r="M32" s="277"/>
      <c r="N32" s="278"/>
      <c r="O32" s="279"/>
      <c r="P32" s="280"/>
      <c r="Q32" s="281"/>
      <c r="R32" s="282"/>
      <c r="S32" s="283"/>
      <c r="T32" s="284"/>
      <c r="U32" s="285"/>
      <c r="V32" s="286"/>
      <c r="W32" s="287"/>
      <c r="X32" s="288"/>
      <c r="Y32" s="289"/>
      <c r="Z32" s="290"/>
      <c r="AA32" s="291"/>
      <c r="AB32" s="111">
        <f t="shared" si="1"/>
        <v>0</v>
      </c>
      <c r="AC32" s="111">
        <f t="shared" si="2"/>
        <v>0</v>
      </c>
      <c r="AD32" s="112">
        <f t="shared" si="3"/>
        <v>0</v>
      </c>
    </row>
    <row r="33" spans="1:30" ht="78" customHeight="1">
      <c r="A33" s="115" t="s">
        <v>234</v>
      </c>
      <c r="B33" s="52" t="s">
        <v>235</v>
      </c>
      <c r="C33" s="108"/>
      <c r="D33" s="52" t="s">
        <v>223</v>
      </c>
      <c r="E33" s="52" t="s">
        <v>93</v>
      </c>
      <c r="F33" s="53">
        <v>1</v>
      </c>
      <c r="G33" s="54">
        <v>24375</v>
      </c>
      <c r="H33" s="55">
        <v>26812.5</v>
      </c>
      <c r="I33" s="56">
        <f t="shared" si="0"/>
        <v>38303.571428571428</v>
      </c>
      <c r="J33" s="274"/>
      <c r="K33" s="312"/>
      <c r="L33" s="313"/>
      <c r="M33" s="277"/>
      <c r="N33" s="278"/>
      <c r="O33" s="279"/>
      <c r="P33" s="280"/>
      <c r="Q33" s="281"/>
      <c r="R33" s="282"/>
      <c r="S33" s="283"/>
      <c r="T33" s="284"/>
      <c r="U33" s="285"/>
      <c r="V33" s="286"/>
      <c r="W33" s="287"/>
      <c r="X33" s="288"/>
      <c r="Y33" s="289"/>
      <c r="Z33" s="290"/>
      <c r="AA33" s="291"/>
      <c r="AB33" s="111">
        <f t="shared" si="1"/>
        <v>0</v>
      </c>
      <c r="AC33" s="111">
        <f t="shared" si="2"/>
        <v>0</v>
      </c>
      <c r="AD33" s="112">
        <f t="shared" si="3"/>
        <v>0</v>
      </c>
    </row>
    <row r="34" spans="1:30" ht="97.95" customHeight="1">
      <c r="A34" s="115" t="s">
        <v>236</v>
      </c>
      <c r="B34" s="52" t="s">
        <v>237</v>
      </c>
      <c r="C34" s="60"/>
      <c r="D34" s="52" t="s">
        <v>200</v>
      </c>
      <c r="E34" s="52" t="s">
        <v>177</v>
      </c>
      <c r="F34" s="53">
        <v>1</v>
      </c>
      <c r="G34" s="54">
        <v>32343.75</v>
      </c>
      <c r="H34" s="55">
        <v>35578.125</v>
      </c>
      <c r="I34" s="56">
        <f t="shared" si="0"/>
        <v>50825.892857142862</v>
      </c>
      <c r="J34" s="274"/>
      <c r="K34" s="312"/>
      <c r="L34" s="313"/>
      <c r="M34" s="277"/>
      <c r="N34" s="278"/>
      <c r="O34" s="279"/>
      <c r="P34" s="280"/>
      <c r="Q34" s="281"/>
      <c r="R34" s="282"/>
      <c r="S34" s="283"/>
      <c r="T34" s="284"/>
      <c r="U34" s="285"/>
      <c r="V34" s="286"/>
      <c r="W34" s="287"/>
      <c r="X34" s="288"/>
      <c r="Y34" s="289"/>
      <c r="Z34" s="290"/>
      <c r="AA34" s="291"/>
      <c r="AB34" s="111">
        <f t="shared" si="1"/>
        <v>0</v>
      </c>
      <c r="AC34" s="111">
        <f t="shared" si="2"/>
        <v>0</v>
      </c>
      <c r="AD34" s="112">
        <f t="shared" si="3"/>
        <v>0</v>
      </c>
    </row>
    <row r="35" spans="1:30" ht="97.95" customHeight="1">
      <c r="A35" s="115" t="s">
        <v>238</v>
      </c>
      <c r="B35" s="52" t="s">
        <v>239</v>
      </c>
      <c r="C35" s="108"/>
      <c r="D35" s="52" t="s">
        <v>240</v>
      </c>
      <c r="E35" s="52" t="s">
        <v>177</v>
      </c>
      <c r="F35" s="53">
        <v>1</v>
      </c>
      <c r="G35" s="54">
        <v>33437.5</v>
      </c>
      <c r="H35" s="55">
        <v>36781.25</v>
      </c>
      <c r="I35" s="56">
        <f t="shared" ref="I35:I66" si="4">H35/0.7</f>
        <v>52544.642857142862</v>
      </c>
      <c r="J35" s="274"/>
      <c r="K35" s="312"/>
      <c r="L35" s="313"/>
      <c r="M35" s="277"/>
      <c r="N35" s="278"/>
      <c r="O35" s="279"/>
      <c r="P35" s="280"/>
      <c r="Q35" s="281"/>
      <c r="R35" s="282"/>
      <c r="S35" s="283"/>
      <c r="T35" s="284"/>
      <c r="U35" s="285"/>
      <c r="V35" s="286"/>
      <c r="W35" s="287"/>
      <c r="X35" s="288"/>
      <c r="Y35" s="289"/>
      <c r="Z35" s="290"/>
      <c r="AA35" s="291"/>
      <c r="AB35" s="111">
        <f t="shared" ref="AB35:AB66" si="5">SUM(J35:AA35)</f>
        <v>0</v>
      </c>
      <c r="AC35" s="111">
        <f t="shared" ref="AC35:AC66" si="6">AB35*F35</f>
        <v>0</v>
      </c>
      <c r="AD35" s="112">
        <f t="shared" ref="AD35:AD66" si="7">G35*AB35</f>
        <v>0</v>
      </c>
    </row>
    <row r="36" spans="1:30" ht="97.95" customHeight="1">
      <c r="A36" s="115" t="s">
        <v>241</v>
      </c>
      <c r="B36" s="52" t="s">
        <v>242</v>
      </c>
      <c r="C36" s="108"/>
      <c r="D36" s="52" t="s">
        <v>200</v>
      </c>
      <c r="E36" s="52" t="s">
        <v>177</v>
      </c>
      <c r="F36" s="53">
        <v>1</v>
      </c>
      <c r="G36" s="54">
        <v>37031.25</v>
      </c>
      <c r="H36" s="55">
        <v>40734.375</v>
      </c>
      <c r="I36" s="56">
        <f t="shared" si="4"/>
        <v>58191.96428571429</v>
      </c>
      <c r="J36" s="274"/>
      <c r="K36" s="312"/>
      <c r="L36" s="313"/>
      <c r="M36" s="277"/>
      <c r="N36" s="278"/>
      <c r="O36" s="279"/>
      <c r="P36" s="280"/>
      <c r="Q36" s="281"/>
      <c r="R36" s="282"/>
      <c r="S36" s="283"/>
      <c r="T36" s="284"/>
      <c r="U36" s="285"/>
      <c r="V36" s="286"/>
      <c r="W36" s="287"/>
      <c r="X36" s="288"/>
      <c r="Y36" s="289"/>
      <c r="Z36" s="290"/>
      <c r="AA36" s="291"/>
      <c r="AB36" s="111">
        <f t="shared" si="5"/>
        <v>0</v>
      </c>
      <c r="AC36" s="111">
        <f t="shared" si="6"/>
        <v>0</v>
      </c>
      <c r="AD36" s="112">
        <f t="shared" si="7"/>
        <v>0</v>
      </c>
    </row>
    <row r="37" spans="1:30" ht="97.95" customHeight="1">
      <c r="A37" s="116" t="s">
        <v>243</v>
      </c>
      <c r="B37" s="52" t="s">
        <v>244</v>
      </c>
      <c r="C37" s="117"/>
      <c r="D37" s="52" t="s">
        <v>208</v>
      </c>
      <c r="E37" s="52" t="s">
        <v>177</v>
      </c>
      <c r="F37" s="53">
        <v>1</v>
      </c>
      <c r="G37" s="54">
        <v>31875</v>
      </c>
      <c r="H37" s="55">
        <v>35062.5</v>
      </c>
      <c r="I37" s="56">
        <f t="shared" si="4"/>
        <v>50089.285714285717</v>
      </c>
      <c r="J37" s="274"/>
      <c r="K37" s="312"/>
      <c r="L37" s="313"/>
      <c r="M37" s="277"/>
      <c r="N37" s="278"/>
      <c r="O37" s="279"/>
      <c r="P37" s="280"/>
      <c r="Q37" s="281"/>
      <c r="R37" s="282"/>
      <c r="S37" s="283"/>
      <c r="T37" s="284"/>
      <c r="U37" s="285"/>
      <c r="V37" s="286"/>
      <c r="W37" s="287"/>
      <c r="X37" s="288"/>
      <c r="Y37" s="289"/>
      <c r="Z37" s="290"/>
      <c r="AA37" s="291"/>
      <c r="AB37" s="111">
        <f t="shared" si="5"/>
        <v>0</v>
      </c>
      <c r="AC37" s="111">
        <f t="shared" si="6"/>
        <v>0</v>
      </c>
      <c r="AD37" s="112">
        <f t="shared" si="7"/>
        <v>0</v>
      </c>
    </row>
    <row r="38" spans="1:30" ht="97.95" customHeight="1">
      <c r="A38" s="115" t="s">
        <v>245</v>
      </c>
      <c r="B38" s="52" t="s">
        <v>246</v>
      </c>
      <c r="C38" s="117"/>
      <c r="D38" s="52" t="s">
        <v>220</v>
      </c>
      <c r="E38" s="52" t="s">
        <v>93</v>
      </c>
      <c r="F38" s="53">
        <v>1</v>
      </c>
      <c r="G38" s="54">
        <v>28906.25</v>
      </c>
      <c r="H38" s="55">
        <v>31796.875</v>
      </c>
      <c r="I38" s="56">
        <f t="shared" si="4"/>
        <v>45424.107142857145</v>
      </c>
      <c r="J38" s="274"/>
      <c r="K38" s="312"/>
      <c r="L38" s="313"/>
      <c r="M38" s="277"/>
      <c r="N38" s="278"/>
      <c r="O38" s="279"/>
      <c r="P38" s="280"/>
      <c r="Q38" s="281"/>
      <c r="R38" s="282"/>
      <c r="S38" s="283"/>
      <c r="T38" s="284"/>
      <c r="U38" s="285"/>
      <c r="V38" s="286"/>
      <c r="W38" s="287"/>
      <c r="X38" s="288"/>
      <c r="Y38" s="289"/>
      <c r="Z38" s="290"/>
      <c r="AA38" s="291"/>
      <c r="AB38" s="111">
        <f t="shared" si="5"/>
        <v>0</v>
      </c>
      <c r="AC38" s="111">
        <f t="shared" si="6"/>
        <v>0</v>
      </c>
      <c r="AD38" s="112">
        <f t="shared" si="7"/>
        <v>0</v>
      </c>
    </row>
    <row r="39" spans="1:30" ht="97.95" customHeight="1">
      <c r="A39" s="115" t="s">
        <v>247</v>
      </c>
      <c r="B39" s="52" t="s">
        <v>248</v>
      </c>
      <c r="C39" s="117"/>
      <c r="D39" s="52" t="s">
        <v>223</v>
      </c>
      <c r="E39" s="52" t="s">
        <v>93</v>
      </c>
      <c r="F39" s="53">
        <v>1</v>
      </c>
      <c r="G39" s="54">
        <v>26406.25</v>
      </c>
      <c r="H39" s="55">
        <v>29046.875</v>
      </c>
      <c r="I39" s="56">
        <f t="shared" si="4"/>
        <v>41495.535714285717</v>
      </c>
      <c r="J39" s="274"/>
      <c r="K39" s="312"/>
      <c r="L39" s="313"/>
      <c r="M39" s="277"/>
      <c r="N39" s="278"/>
      <c r="O39" s="279"/>
      <c r="P39" s="280"/>
      <c r="Q39" s="281"/>
      <c r="R39" s="282"/>
      <c r="S39" s="283"/>
      <c r="T39" s="284"/>
      <c r="U39" s="285"/>
      <c r="V39" s="286"/>
      <c r="W39" s="287"/>
      <c r="X39" s="288"/>
      <c r="Y39" s="289"/>
      <c r="Z39" s="290"/>
      <c r="AA39" s="291"/>
      <c r="AB39" s="111">
        <f t="shared" si="5"/>
        <v>0</v>
      </c>
      <c r="AC39" s="111">
        <f t="shared" si="6"/>
        <v>0</v>
      </c>
      <c r="AD39" s="112">
        <f t="shared" si="7"/>
        <v>0</v>
      </c>
    </row>
    <row r="40" spans="1:30" ht="97.95" customHeight="1">
      <c r="A40" s="115" t="s">
        <v>249</v>
      </c>
      <c r="B40" s="52" t="s">
        <v>250</v>
      </c>
      <c r="C40" s="108"/>
      <c r="D40" s="52" t="s">
        <v>240</v>
      </c>
      <c r="E40" s="52" t="s">
        <v>177</v>
      </c>
      <c r="F40" s="53">
        <v>1</v>
      </c>
      <c r="G40" s="54">
        <v>31718.75</v>
      </c>
      <c r="H40" s="55">
        <v>34890.625</v>
      </c>
      <c r="I40" s="56">
        <f t="shared" si="4"/>
        <v>49843.75</v>
      </c>
      <c r="J40" s="274"/>
      <c r="K40" s="312"/>
      <c r="L40" s="313"/>
      <c r="M40" s="277"/>
      <c r="N40" s="278"/>
      <c r="O40" s="279"/>
      <c r="P40" s="280"/>
      <c r="Q40" s="281"/>
      <c r="R40" s="282"/>
      <c r="S40" s="283"/>
      <c r="T40" s="284"/>
      <c r="U40" s="285"/>
      <c r="V40" s="286"/>
      <c r="W40" s="287"/>
      <c r="X40" s="288"/>
      <c r="Y40" s="289"/>
      <c r="Z40" s="290"/>
      <c r="AA40" s="291"/>
      <c r="AB40" s="111">
        <f t="shared" si="5"/>
        <v>0</v>
      </c>
      <c r="AC40" s="111">
        <f t="shared" si="6"/>
        <v>0</v>
      </c>
      <c r="AD40" s="112">
        <f t="shared" si="7"/>
        <v>0</v>
      </c>
    </row>
    <row r="41" spans="1:30" ht="111" customHeight="1">
      <c r="A41" s="115" t="s">
        <v>251</v>
      </c>
      <c r="B41" s="52" t="s">
        <v>252</v>
      </c>
      <c r="C41" s="108"/>
      <c r="D41" s="52" t="s">
        <v>200</v>
      </c>
      <c r="E41" s="52" t="s">
        <v>177</v>
      </c>
      <c r="F41" s="53">
        <v>1</v>
      </c>
      <c r="G41" s="54">
        <v>33437.5</v>
      </c>
      <c r="H41" s="55">
        <v>36781.25</v>
      </c>
      <c r="I41" s="56">
        <f t="shared" si="4"/>
        <v>52544.642857142862</v>
      </c>
      <c r="J41" s="274"/>
      <c r="K41" s="312"/>
      <c r="L41" s="313"/>
      <c r="M41" s="277"/>
      <c r="N41" s="278"/>
      <c r="O41" s="279"/>
      <c r="P41" s="280"/>
      <c r="Q41" s="281"/>
      <c r="R41" s="282"/>
      <c r="S41" s="283"/>
      <c r="T41" s="284"/>
      <c r="U41" s="285"/>
      <c r="V41" s="286"/>
      <c r="W41" s="287"/>
      <c r="X41" s="288"/>
      <c r="Y41" s="289"/>
      <c r="Z41" s="290"/>
      <c r="AA41" s="291"/>
      <c r="AB41" s="111">
        <f t="shared" si="5"/>
        <v>0</v>
      </c>
      <c r="AC41" s="111">
        <f t="shared" si="6"/>
        <v>0</v>
      </c>
      <c r="AD41" s="112">
        <f t="shared" si="7"/>
        <v>0</v>
      </c>
    </row>
    <row r="42" spans="1:30" ht="69" customHeight="1">
      <c r="A42" s="118" t="s">
        <v>253</v>
      </c>
      <c r="B42" s="119" t="s">
        <v>254</v>
      </c>
      <c r="C42" s="120"/>
      <c r="D42" s="52" t="s">
        <v>255</v>
      </c>
      <c r="E42" s="52" t="s">
        <v>174</v>
      </c>
      <c r="F42" s="53">
        <v>1</v>
      </c>
      <c r="G42" s="54">
        <v>37968.75</v>
      </c>
      <c r="H42" s="55">
        <v>41765.625</v>
      </c>
      <c r="I42" s="56">
        <f t="shared" si="4"/>
        <v>59665.178571428572</v>
      </c>
      <c r="J42" s="274"/>
      <c r="K42" s="312"/>
      <c r="L42" s="313"/>
      <c r="M42" s="277"/>
      <c r="N42" s="278"/>
      <c r="O42" s="279"/>
      <c r="P42" s="280"/>
      <c r="Q42" s="281"/>
      <c r="R42" s="282"/>
      <c r="S42" s="283"/>
      <c r="T42" s="284"/>
      <c r="U42" s="285"/>
      <c r="V42" s="286"/>
      <c r="W42" s="287"/>
      <c r="X42" s="288"/>
      <c r="Y42" s="289"/>
      <c r="Z42" s="290"/>
      <c r="AA42" s="291"/>
      <c r="AB42" s="111">
        <f t="shared" si="5"/>
        <v>0</v>
      </c>
      <c r="AC42" s="111">
        <f t="shared" si="6"/>
        <v>0</v>
      </c>
      <c r="AD42" s="112">
        <f t="shared" si="7"/>
        <v>0</v>
      </c>
    </row>
    <row r="43" spans="1:30" ht="69" customHeight="1">
      <c r="A43" s="118" t="s">
        <v>256</v>
      </c>
      <c r="B43" s="119" t="s">
        <v>257</v>
      </c>
      <c r="C43" s="117"/>
      <c r="D43" s="52" t="s">
        <v>255</v>
      </c>
      <c r="E43" s="52" t="s">
        <v>174</v>
      </c>
      <c r="F43" s="53">
        <v>1</v>
      </c>
      <c r="G43" s="54">
        <v>37968.75</v>
      </c>
      <c r="H43" s="55">
        <v>41765.625</v>
      </c>
      <c r="I43" s="56">
        <f t="shared" si="4"/>
        <v>59665.178571428572</v>
      </c>
      <c r="J43" s="274"/>
      <c r="K43" s="312"/>
      <c r="L43" s="313"/>
      <c r="M43" s="277"/>
      <c r="N43" s="278"/>
      <c r="O43" s="279"/>
      <c r="P43" s="280"/>
      <c r="Q43" s="281"/>
      <c r="R43" s="282"/>
      <c r="S43" s="283"/>
      <c r="T43" s="284"/>
      <c r="U43" s="285"/>
      <c r="V43" s="286"/>
      <c r="W43" s="287"/>
      <c r="X43" s="288"/>
      <c r="Y43" s="289"/>
      <c r="Z43" s="290"/>
      <c r="AA43" s="291"/>
      <c r="AB43" s="111">
        <f t="shared" si="5"/>
        <v>0</v>
      </c>
      <c r="AC43" s="111">
        <f t="shared" si="6"/>
        <v>0</v>
      </c>
      <c r="AD43" s="112">
        <f t="shared" si="7"/>
        <v>0</v>
      </c>
    </row>
    <row r="44" spans="1:30" ht="64.05" customHeight="1">
      <c r="A44" s="118" t="s">
        <v>258</v>
      </c>
      <c r="B44" s="119" t="s">
        <v>259</v>
      </c>
      <c r="C44" s="117"/>
      <c r="D44" s="52" t="s">
        <v>260</v>
      </c>
      <c r="E44" s="52" t="s">
        <v>177</v>
      </c>
      <c r="F44" s="53">
        <v>1</v>
      </c>
      <c r="G44" s="54">
        <v>33437.5</v>
      </c>
      <c r="H44" s="55">
        <v>36781.25</v>
      </c>
      <c r="I44" s="56">
        <f t="shared" si="4"/>
        <v>52544.642857142862</v>
      </c>
      <c r="J44" s="274"/>
      <c r="K44" s="312"/>
      <c r="L44" s="313"/>
      <c r="M44" s="277"/>
      <c r="N44" s="278"/>
      <c r="O44" s="279"/>
      <c r="P44" s="280"/>
      <c r="Q44" s="281"/>
      <c r="R44" s="282"/>
      <c r="S44" s="283"/>
      <c r="T44" s="284"/>
      <c r="U44" s="285"/>
      <c r="V44" s="286"/>
      <c r="W44" s="287"/>
      <c r="X44" s="288"/>
      <c r="Y44" s="289"/>
      <c r="Z44" s="290"/>
      <c r="AA44" s="291"/>
      <c r="AB44" s="111">
        <f t="shared" si="5"/>
        <v>0</v>
      </c>
      <c r="AC44" s="111">
        <f t="shared" si="6"/>
        <v>0</v>
      </c>
      <c r="AD44" s="112">
        <f t="shared" si="7"/>
        <v>0</v>
      </c>
    </row>
    <row r="45" spans="1:30" ht="60" customHeight="1">
      <c r="A45" s="118" t="s">
        <v>261</v>
      </c>
      <c r="B45" s="119" t="s">
        <v>262</v>
      </c>
      <c r="C45" s="117"/>
      <c r="D45" s="52" t="s">
        <v>260</v>
      </c>
      <c r="E45" s="52" t="s">
        <v>177</v>
      </c>
      <c r="F45" s="53">
        <v>1</v>
      </c>
      <c r="G45" s="54">
        <v>33437.5</v>
      </c>
      <c r="H45" s="55">
        <v>36781.25</v>
      </c>
      <c r="I45" s="56">
        <f t="shared" si="4"/>
        <v>52544.642857142862</v>
      </c>
      <c r="J45" s="274"/>
      <c r="K45" s="312"/>
      <c r="L45" s="313"/>
      <c r="M45" s="277"/>
      <c r="N45" s="278"/>
      <c r="O45" s="279"/>
      <c r="P45" s="280"/>
      <c r="Q45" s="281"/>
      <c r="R45" s="282"/>
      <c r="S45" s="283"/>
      <c r="T45" s="284"/>
      <c r="U45" s="285"/>
      <c r="V45" s="286"/>
      <c r="W45" s="287"/>
      <c r="X45" s="288"/>
      <c r="Y45" s="289"/>
      <c r="Z45" s="290"/>
      <c r="AA45" s="291"/>
      <c r="AB45" s="111">
        <f t="shared" si="5"/>
        <v>0</v>
      </c>
      <c r="AC45" s="111">
        <f t="shared" si="6"/>
        <v>0</v>
      </c>
      <c r="AD45" s="112">
        <f t="shared" si="7"/>
        <v>0</v>
      </c>
    </row>
    <row r="46" spans="1:30" ht="55.95" customHeight="1">
      <c r="A46" s="118" t="s">
        <v>263</v>
      </c>
      <c r="B46" s="119" t="s">
        <v>264</v>
      </c>
      <c r="C46" s="117"/>
      <c r="D46" s="52" t="s">
        <v>265</v>
      </c>
      <c r="E46" s="52" t="s">
        <v>177</v>
      </c>
      <c r="F46" s="53">
        <v>1</v>
      </c>
      <c r="G46" s="54">
        <v>30156.25</v>
      </c>
      <c r="H46" s="55">
        <v>33171.875</v>
      </c>
      <c r="I46" s="56">
        <f t="shared" si="4"/>
        <v>47388.392857142862</v>
      </c>
      <c r="J46" s="274"/>
      <c r="K46" s="312"/>
      <c r="L46" s="313"/>
      <c r="M46" s="277"/>
      <c r="N46" s="278"/>
      <c r="O46" s="279"/>
      <c r="P46" s="280"/>
      <c r="Q46" s="281"/>
      <c r="R46" s="282"/>
      <c r="S46" s="283"/>
      <c r="T46" s="284"/>
      <c r="U46" s="285"/>
      <c r="V46" s="286"/>
      <c r="W46" s="287"/>
      <c r="X46" s="288"/>
      <c r="Y46" s="289"/>
      <c r="Z46" s="290"/>
      <c r="AA46" s="291"/>
      <c r="AB46" s="111">
        <f t="shared" si="5"/>
        <v>0</v>
      </c>
      <c r="AC46" s="111">
        <f t="shared" si="6"/>
        <v>0</v>
      </c>
      <c r="AD46" s="112">
        <f t="shared" si="7"/>
        <v>0</v>
      </c>
    </row>
    <row r="47" spans="1:30" ht="55.95" customHeight="1">
      <c r="A47" s="118" t="s">
        <v>266</v>
      </c>
      <c r="B47" s="119" t="s">
        <v>267</v>
      </c>
      <c r="C47" s="117"/>
      <c r="D47" s="52" t="s">
        <v>265</v>
      </c>
      <c r="E47" s="52" t="s">
        <v>177</v>
      </c>
      <c r="F47" s="53">
        <v>1</v>
      </c>
      <c r="G47" s="54">
        <v>30156.25</v>
      </c>
      <c r="H47" s="55">
        <v>33171.875</v>
      </c>
      <c r="I47" s="56">
        <f t="shared" si="4"/>
        <v>47388.392857142862</v>
      </c>
      <c r="J47" s="274"/>
      <c r="K47" s="312"/>
      <c r="L47" s="313"/>
      <c r="M47" s="277"/>
      <c r="N47" s="278"/>
      <c r="O47" s="279"/>
      <c r="P47" s="280"/>
      <c r="Q47" s="281"/>
      <c r="R47" s="282"/>
      <c r="S47" s="283"/>
      <c r="T47" s="284"/>
      <c r="U47" s="285"/>
      <c r="V47" s="286"/>
      <c r="W47" s="287"/>
      <c r="X47" s="288"/>
      <c r="Y47" s="289"/>
      <c r="Z47" s="290"/>
      <c r="AA47" s="291"/>
      <c r="AB47" s="111">
        <f t="shared" si="5"/>
        <v>0</v>
      </c>
      <c r="AC47" s="111">
        <f t="shared" si="6"/>
        <v>0</v>
      </c>
      <c r="AD47" s="112">
        <f t="shared" si="7"/>
        <v>0</v>
      </c>
    </row>
    <row r="48" spans="1:30" ht="52.95" customHeight="1">
      <c r="A48" s="118" t="s">
        <v>268</v>
      </c>
      <c r="B48" s="119" t="s">
        <v>269</v>
      </c>
      <c r="C48" s="117"/>
      <c r="D48" s="52" t="s">
        <v>270</v>
      </c>
      <c r="E48" s="52" t="s">
        <v>177</v>
      </c>
      <c r="F48" s="53">
        <v>1</v>
      </c>
      <c r="G48" s="54">
        <v>29062.5</v>
      </c>
      <c r="H48" s="55">
        <v>31968.75</v>
      </c>
      <c r="I48" s="56">
        <f t="shared" si="4"/>
        <v>45669.642857142862</v>
      </c>
      <c r="J48" s="274"/>
      <c r="K48" s="312"/>
      <c r="L48" s="313"/>
      <c r="M48" s="277"/>
      <c r="N48" s="278"/>
      <c r="O48" s="279"/>
      <c r="P48" s="280"/>
      <c r="Q48" s="281"/>
      <c r="R48" s="282"/>
      <c r="S48" s="283"/>
      <c r="T48" s="284"/>
      <c r="U48" s="285"/>
      <c r="V48" s="286"/>
      <c r="W48" s="287"/>
      <c r="X48" s="288"/>
      <c r="Y48" s="289"/>
      <c r="Z48" s="290"/>
      <c r="AA48" s="291"/>
      <c r="AB48" s="111">
        <f t="shared" si="5"/>
        <v>0</v>
      </c>
      <c r="AC48" s="111">
        <f t="shared" si="6"/>
        <v>0</v>
      </c>
      <c r="AD48" s="112">
        <f t="shared" si="7"/>
        <v>0</v>
      </c>
    </row>
    <row r="49" spans="1:30" ht="52.95" customHeight="1">
      <c r="A49" s="118" t="s">
        <v>271</v>
      </c>
      <c r="B49" s="119" t="s">
        <v>272</v>
      </c>
      <c r="C49" s="117"/>
      <c r="D49" s="52" t="s">
        <v>270</v>
      </c>
      <c r="E49" s="52" t="s">
        <v>177</v>
      </c>
      <c r="F49" s="53">
        <v>1</v>
      </c>
      <c r="G49" s="54">
        <v>29062.5</v>
      </c>
      <c r="H49" s="55">
        <v>31968.75</v>
      </c>
      <c r="I49" s="56">
        <f t="shared" si="4"/>
        <v>45669.642857142862</v>
      </c>
      <c r="J49" s="274"/>
      <c r="K49" s="312"/>
      <c r="L49" s="313"/>
      <c r="M49" s="277"/>
      <c r="N49" s="278"/>
      <c r="O49" s="279"/>
      <c r="P49" s="280"/>
      <c r="Q49" s="281"/>
      <c r="R49" s="282"/>
      <c r="S49" s="283"/>
      <c r="T49" s="284"/>
      <c r="U49" s="285"/>
      <c r="V49" s="286"/>
      <c r="W49" s="287"/>
      <c r="X49" s="288"/>
      <c r="Y49" s="289"/>
      <c r="Z49" s="290"/>
      <c r="AA49" s="291"/>
      <c r="AB49" s="111">
        <f t="shared" si="5"/>
        <v>0</v>
      </c>
      <c r="AC49" s="111">
        <f t="shared" si="6"/>
        <v>0</v>
      </c>
      <c r="AD49" s="112">
        <f t="shared" si="7"/>
        <v>0</v>
      </c>
    </row>
    <row r="50" spans="1:30" ht="48" customHeight="1">
      <c r="A50" s="118" t="s">
        <v>273</v>
      </c>
      <c r="B50" s="119" t="s">
        <v>274</v>
      </c>
      <c r="C50" s="117"/>
      <c r="D50" s="52" t="s">
        <v>275</v>
      </c>
      <c r="E50" s="52" t="s">
        <v>93</v>
      </c>
      <c r="F50" s="53">
        <v>1</v>
      </c>
      <c r="G50" s="54">
        <v>27187.5</v>
      </c>
      <c r="H50" s="55">
        <v>29906.25</v>
      </c>
      <c r="I50" s="56">
        <f t="shared" si="4"/>
        <v>42723.21428571429</v>
      </c>
      <c r="J50" s="274"/>
      <c r="K50" s="312"/>
      <c r="L50" s="313"/>
      <c r="M50" s="277"/>
      <c r="N50" s="278"/>
      <c r="O50" s="279"/>
      <c r="P50" s="280"/>
      <c r="Q50" s="281"/>
      <c r="R50" s="282"/>
      <c r="S50" s="283"/>
      <c r="T50" s="284"/>
      <c r="U50" s="285"/>
      <c r="V50" s="286"/>
      <c r="W50" s="287"/>
      <c r="X50" s="288"/>
      <c r="Y50" s="289"/>
      <c r="Z50" s="290"/>
      <c r="AA50" s="291"/>
      <c r="AB50" s="111">
        <f t="shared" si="5"/>
        <v>0</v>
      </c>
      <c r="AC50" s="111">
        <f t="shared" si="6"/>
        <v>0</v>
      </c>
      <c r="AD50" s="112">
        <f t="shared" si="7"/>
        <v>0</v>
      </c>
    </row>
    <row r="51" spans="1:30" ht="46.05" customHeight="1">
      <c r="A51" s="118" t="s">
        <v>276</v>
      </c>
      <c r="B51" s="119" t="s">
        <v>277</v>
      </c>
      <c r="C51" s="117"/>
      <c r="D51" s="52" t="s">
        <v>275</v>
      </c>
      <c r="E51" s="52" t="s">
        <v>93</v>
      </c>
      <c r="F51" s="53">
        <v>1</v>
      </c>
      <c r="G51" s="54">
        <v>27187.5</v>
      </c>
      <c r="H51" s="55">
        <v>29906.25</v>
      </c>
      <c r="I51" s="56">
        <f t="shared" si="4"/>
        <v>42723.21428571429</v>
      </c>
      <c r="J51" s="274"/>
      <c r="K51" s="312"/>
      <c r="L51" s="313"/>
      <c r="M51" s="277"/>
      <c r="N51" s="278"/>
      <c r="O51" s="279"/>
      <c r="P51" s="280"/>
      <c r="Q51" s="281"/>
      <c r="R51" s="282"/>
      <c r="S51" s="283"/>
      <c r="T51" s="284"/>
      <c r="U51" s="285"/>
      <c r="V51" s="286"/>
      <c r="W51" s="287"/>
      <c r="X51" s="288"/>
      <c r="Y51" s="289"/>
      <c r="Z51" s="290"/>
      <c r="AA51" s="291"/>
      <c r="AB51" s="111">
        <f t="shared" si="5"/>
        <v>0</v>
      </c>
      <c r="AC51" s="111">
        <f t="shared" si="6"/>
        <v>0</v>
      </c>
      <c r="AD51" s="112">
        <f t="shared" si="7"/>
        <v>0</v>
      </c>
    </row>
    <row r="52" spans="1:30" ht="43.95" customHeight="1">
      <c r="A52" s="118" t="s">
        <v>278</v>
      </c>
      <c r="B52" s="119" t="s">
        <v>279</v>
      </c>
      <c r="C52" s="117"/>
      <c r="D52" s="52" t="s">
        <v>280</v>
      </c>
      <c r="E52" s="52" t="s">
        <v>93</v>
      </c>
      <c r="F52" s="53">
        <v>1</v>
      </c>
      <c r="G52" s="54">
        <v>24531.25</v>
      </c>
      <c r="H52" s="55">
        <v>26984.375</v>
      </c>
      <c r="I52" s="56">
        <f t="shared" si="4"/>
        <v>38549.107142857145</v>
      </c>
      <c r="J52" s="274"/>
      <c r="K52" s="312"/>
      <c r="L52" s="313"/>
      <c r="M52" s="277"/>
      <c r="N52" s="278"/>
      <c r="O52" s="279"/>
      <c r="P52" s="280"/>
      <c r="Q52" s="281"/>
      <c r="R52" s="282"/>
      <c r="S52" s="283"/>
      <c r="T52" s="284"/>
      <c r="U52" s="285"/>
      <c r="V52" s="286"/>
      <c r="W52" s="287"/>
      <c r="X52" s="288"/>
      <c r="Y52" s="289"/>
      <c r="Z52" s="290"/>
      <c r="AA52" s="291"/>
      <c r="AB52" s="111">
        <f t="shared" si="5"/>
        <v>0</v>
      </c>
      <c r="AC52" s="111">
        <f t="shared" si="6"/>
        <v>0</v>
      </c>
      <c r="AD52" s="112">
        <f t="shared" si="7"/>
        <v>0</v>
      </c>
    </row>
    <row r="53" spans="1:30" ht="48" customHeight="1">
      <c r="A53" s="118" t="s">
        <v>281</v>
      </c>
      <c r="B53" s="119" t="s">
        <v>282</v>
      </c>
      <c r="C53" s="117"/>
      <c r="D53" s="52" t="s">
        <v>280</v>
      </c>
      <c r="E53" s="52" t="s">
        <v>93</v>
      </c>
      <c r="F53" s="53">
        <v>1</v>
      </c>
      <c r="G53" s="54">
        <v>24531.25</v>
      </c>
      <c r="H53" s="55">
        <v>26984.375</v>
      </c>
      <c r="I53" s="56">
        <f t="shared" si="4"/>
        <v>38549.107142857145</v>
      </c>
      <c r="J53" s="274"/>
      <c r="K53" s="312"/>
      <c r="L53" s="313"/>
      <c r="M53" s="277"/>
      <c r="N53" s="278"/>
      <c r="O53" s="279"/>
      <c r="P53" s="280"/>
      <c r="Q53" s="281"/>
      <c r="R53" s="282"/>
      <c r="S53" s="283"/>
      <c r="T53" s="284"/>
      <c r="U53" s="285"/>
      <c r="V53" s="286"/>
      <c r="W53" s="287"/>
      <c r="X53" s="288"/>
      <c r="Y53" s="289"/>
      <c r="Z53" s="290"/>
      <c r="AA53" s="291"/>
      <c r="AB53" s="111">
        <f t="shared" si="5"/>
        <v>0</v>
      </c>
      <c r="AC53" s="111">
        <f t="shared" si="6"/>
        <v>0</v>
      </c>
      <c r="AD53" s="112">
        <f t="shared" si="7"/>
        <v>0</v>
      </c>
    </row>
    <row r="54" spans="1:30" ht="60" customHeight="1">
      <c r="A54" s="118" t="s">
        <v>283</v>
      </c>
      <c r="B54" s="119" t="s">
        <v>284</v>
      </c>
      <c r="C54" s="117"/>
      <c r="D54" s="52" t="s">
        <v>285</v>
      </c>
      <c r="E54" s="52" t="s">
        <v>177</v>
      </c>
      <c r="F54" s="53">
        <v>1</v>
      </c>
      <c r="G54" s="54">
        <v>32187.5</v>
      </c>
      <c r="H54" s="55">
        <v>35406.25</v>
      </c>
      <c r="I54" s="56">
        <f t="shared" si="4"/>
        <v>50580.357142857145</v>
      </c>
      <c r="J54" s="274"/>
      <c r="K54" s="312"/>
      <c r="L54" s="313"/>
      <c r="M54" s="277"/>
      <c r="N54" s="278"/>
      <c r="O54" s="279"/>
      <c r="P54" s="280"/>
      <c r="Q54" s="281"/>
      <c r="R54" s="282"/>
      <c r="S54" s="283"/>
      <c r="T54" s="284"/>
      <c r="U54" s="285"/>
      <c r="V54" s="286"/>
      <c r="W54" s="287"/>
      <c r="X54" s="288"/>
      <c r="Y54" s="289"/>
      <c r="Z54" s="290"/>
      <c r="AA54" s="291"/>
      <c r="AB54" s="111">
        <f t="shared" si="5"/>
        <v>0</v>
      </c>
      <c r="AC54" s="111">
        <f t="shared" si="6"/>
        <v>0</v>
      </c>
      <c r="AD54" s="112">
        <f t="shared" si="7"/>
        <v>0</v>
      </c>
    </row>
    <row r="55" spans="1:30" ht="60" customHeight="1">
      <c r="A55" s="118" t="s">
        <v>286</v>
      </c>
      <c r="B55" s="119" t="s">
        <v>287</v>
      </c>
      <c r="C55" s="117"/>
      <c r="D55" s="52" t="s">
        <v>288</v>
      </c>
      <c r="E55" s="52" t="s">
        <v>177</v>
      </c>
      <c r="F55" s="53">
        <v>1</v>
      </c>
      <c r="G55" s="54">
        <v>34687.5</v>
      </c>
      <c r="H55" s="55">
        <v>38156.25</v>
      </c>
      <c r="I55" s="56">
        <f t="shared" si="4"/>
        <v>54508.928571428572</v>
      </c>
      <c r="J55" s="274"/>
      <c r="K55" s="312"/>
      <c r="L55" s="313"/>
      <c r="M55" s="277"/>
      <c r="N55" s="278"/>
      <c r="O55" s="279"/>
      <c r="P55" s="280"/>
      <c r="Q55" s="281"/>
      <c r="R55" s="282"/>
      <c r="S55" s="283"/>
      <c r="T55" s="284"/>
      <c r="U55" s="285"/>
      <c r="V55" s="286"/>
      <c r="W55" s="287"/>
      <c r="X55" s="288"/>
      <c r="Y55" s="289"/>
      <c r="Z55" s="290"/>
      <c r="AA55" s="291"/>
      <c r="AB55" s="111">
        <f t="shared" si="5"/>
        <v>0</v>
      </c>
      <c r="AC55" s="111">
        <f t="shared" si="6"/>
        <v>0</v>
      </c>
      <c r="AD55" s="112">
        <f t="shared" si="7"/>
        <v>0</v>
      </c>
    </row>
    <row r="56" spans="1:30" ht="60" customHeight="1">
      <c r="A56" s="118" t="s">
        <v>289</v>
      </c>
      <c r="B56" s="119" t="s">
        <v>290</v>
      </c>
      <c r="C56" s="117"/>
      <c r="D56" s="52" t="s">
        <v>291</v>
      </c>
      <c r="E56" s="52" t="s">
        <v>177</v>
      </c>
      <c r="F56" s="53">
        <v>1</v>
      </c>
      <c r="G56" s="54">
        <v>34843.75</v>
      </c>
      <c r="H56" s="55">
        <v>38328.125</v>
      </c>
      <c r="I56" s="56">
        <f t="shared" si="4"/>
        <v>54754.46428571429</v>
      </c>
      <c r="J56" s="274"/>
      <c r="K56" s="312"/>
      <c r="L56" s="313"/>
      <c r="M56" s="277"/>
      <c r="N56" s="278"/>
      <c r="O56" s="279"/>
      <c r="P56" s="280"/>
      <c r="Q56" s="281"/>
      <c r="R56" s="282"/>
      <c r="S56" s="283"/>
      <c r="T56" s="284"/>
      <c r="U56" s="285"/>
      <c r="V56" s="286"/>
      <c r="W56" s="287"/>
      <c r="X56" s="288"/>
      <c r="Y56" s="289"/>
      <c r="Z56" s="290"/>
      <c r="AA56" s="291"/>
      <c r="AB56" s="111">
        <f t="shared" si="5"/>
        <v>0</v>
      </c>
      <c r="AC56" s="111">
        <f t="shared" si="6"/>
        <v>0</v>
      </c>
      <c r="AD56" s="112">
        <f t="shared" si="7"/>
        <v>0</v>
      </c>
    </row>
    <row r="57" spans="1:30" ht="60" customHeight="1">
      <c r="A57" s="118" t="s">
        <v>292</v>
      </c>
      <c r="B57" s="119" t="s">
        <v>293</v>
      </c>
      <c r="C57" s="117"/>
      <c r="D57" s="52" t="s">
        <v>294</v>
      </c>
      <c r="E57" s="52" t="s">
        <v>177</v>
      </c>
      <c r="F57" s="53">
        <v>1</v>
      </c>
      <c r="G57" s="54">
        <v>32187.5</v>
      </c>
      <c r="H57" s="55">
        <v>35406.25</v>
      </c>
      <c r="I57" s="56">
        <f t="shared" si="4"/>
        <v>50580.357142857145</v>
      </c>
      <c r="J57" s="274"/>
      <c r="K57" s="312"/>
      <c r="L57" s="313"/>
      <c r="M57" s="277"/>
      <c r="N57" s="278"/>
      <c r="O57" s="279"/>
      <c r="P57" s="280"/>
      <c r="Q57" s="281"/>
      <c r="R57" s="282"/>
      <c r="S57" s="283"/>
      <c r="T57" s="284"/>
      <c r="U57" s="285"/>
      <c r="V57" s="286"/>
      <c r="W57" s="287"/>
      <c r="X57" s="288"/>
      <c r="Y57" s="289"/>
      <c r="Z57" s="290"/>
      <c r="AA57" s="291"/>
      <c r="AB57" s="111">
        <f t="shared" si="5"/>
        <v>0</v>
      </c>
      <c r="AC57" s="111">
        <f t="shared" si="6"/>
        <v>0</v>
      </c>
      <c r="AD57" s="112">
        <f t="shared" si="7"/>
        <v>0</v>
      </c>
    </row>
    <row r="58" spans="1:30" ht="60" customHeight="1">
      <c r="A58" s="118" t="s">
        <v>295</v>
      </c>
      <c r="B58" s="119" t="s">
        <v>296</v>
      </c>
      <c r="C58" s="117"/>
      <c r="D58" s="52" t="s">
        <v>297</v>
      </c>
      <c r="E58" s="52" t="s">
        <v>177</v>
      </c>
      <c r="F58" s="53">
        <v>1</v>
      </c>
      <c r="G58" s="54">
        <v>34843.75</v>
      </c>
      <c r="H58" s="55">
        <v>38328.125</v>
      </c>
      <c r="I58" s="56">
        <f t="shared" si="4"/>
        <v>54754.46428571429</v>
      </c>
      <c r="J58" s="274"/>
      <c r="K58" s="312"/>
      <c r="L58" s="313"/>
      <c r="M58" s="277"/>
      <c r="N58" s="278"/>
      <c r="O58" s="279"/>
      <c r="P58" s="280"/>
      <c r="Q58" s="281"/>
      <c r="R58" s="282"/>
      <c r="S58" s="283"/>
      <c r="T58" s="284"/>
      <c r="U58" s="285"/>
      <c r="V58" s="286"/>
      <c r="W58" s="287"/>
      <c r="X58" s="288"/>
      <c r="Y58" s="289"/>
      <c r="Z58" s="290"/>
      <c r="AA58" s="291"/>
      <c r="AB58" s="111">
        <f t="shared" si="5"/>
        <v>0</v>
      </c>
      <c r="AC58" s="111">
        <f t="shared" si="6"/>
        <v>0</v>
      </c>
      <c r="AD58" s="112">
        <f t="shared" si="7"/>
        <v>0</v>
      </c>
    </row>
    <row r="59" spans="1:30" ht="60" customHeight="1">
      <c r="A59" s="118" t="s">
        <v>298</v>
      </c>
      <c r="B59" s="119" t="s">
        <v>299</v>
      </c>
      <c r="C59" s="117"/>
      <c r="D59" s="52" t="s">
        <v>300</v>
      </c>
      <c r="E59" s="52" t="s">
        <v>177</v>
      </c>
      <c r="F59" s="53">
        <v>1</v>
      </c>
      <c r="G59" s="54">
        <v>35781.25</v>
      </c>
      <c r="H59" s="55">
        <v>39359.375</v>
      </c>
      <c r="I59" s="56">
        <f t="shared" si="4"/>
        <v>56227.678571428572</v>
      </c>
      <c r="J59" s="274"/>
      <c r="K59" s="312"/>
      <c r="L59" s="313"/>
      <c r="M59" s="277"/>
      <c r="N59" s="278"/>
      <c r="O59" s="279"/>
      <c r="P59" s="280"/>
      <c r="Q59" s="281"/>
      <c r="R59" s="282"/>
      <c r="S59" s="283"/>
      <c r="T59" s="284"/>
      <c r="U59" s="285"/>
      <c r="V59" s="286"/>
      <c r="W59" s="287"/>
      <c r="X59" s="288"/>
      <c r="Y59" s="289"/>
      <c r="Z59" s="290"/>
      <c r="AA59" s="291"/>
      <c r="AB59" s="111">
        <f t="shared" si="5"/>
        <v>0</v>
      </c>
      <c r="AC59" s="111">
        <f t="shared" si="6"/>
        <v>0</v>
      </c>
      <c r="AD59" s="112">
        <f t="shared" si="7"/>
        <v>0</v>
      </c>
    </row>
    <row r="60" spans="1:30" ht="60" customHeight="1">
      <c r="A60" s="118" t="s">
        <v>301</v>
      </c>
      <c r="B60" s="119" t="s">
        <v>302</v>
      </c>
      <c r="C60" s="117"/>
      <c r="D60" s="52" t="s">
        <v>303</v>
      </c>
      <c r="E60" s="52" t="s">
        <v>93</v>
      </c>
      <c r="F60" s="53">
        <v>1</v>
      </c>
      <c r="G60" s="54">
        <v>28281.25</v>
      </c>
      <c r="H60" s="55">
        <v>31109.375</v>
      </c>
      <c r="I60" s="56">
        <f t="shared" si="4"/>
        <v>44441.96428571429</v>
      </c>
      <c r="J60" s="274"/>
      <c r="K60" s="312"/>
      <c r="L60" s="313"/>
      <c r="M60" s="277"/>
      <c r="N60" s="278"/>
      <c r="O60" s="279"/>
      <c r="P60" s="280"/>
      <c r="Q60" s="281"/>
      <c r="R60" s="282"/>
      <c r="S60" s="283"/>
      <c r="T60" s="284"/>
      <c r="U60" s="285"/>
      <c r="V60" s="286"/>
      <c r="W60" s="287"/>
      <c r="X60" s="288"/>
      <c r="Y60" s="289"/>
      <c r="Z60" s="290"/>
      <c r="AA60" s="291"/>
      <c r="AB60" s="111">
        <f t="shared" si="5"/>
        <v>0</v>
      </c>
      <c r="AC60" s="111">
        <f t="shared" si="6"/>
        <v>0</v>
      </c>
      <c r="AD60" s="112">
        <f t="shared" si="7"/>
        <v>0</v>
      </c>
    </row>
    <row r="61" spans="1:30" ht="60" customHeight="1">
      <c r="A61" s="118" t="s">
        <v>304</v>
      </c>
      <c r="B61" s="119" t="s">
        <v>305</v>
      </c>
      <c r="C61" s="117"/>
      <c r="D61" s="52" t="s">
        <v>306</v>
      </c>
      <c r="E61" s="52" t="s">
        <v>93</v>
      </c>
      <c r="F61" s="53">
        <v>1</v>
      </c>
      <c r="G61" s="54">
        <v>25156.25</v>
      </c>
      <c r="H61" s="55">
        <v>27671.875</v>
      </c>
      <c r="I61" s="56">
        <f t="shared" si="4"/>
        <v>39531.25</v>
      </c>
      <c r="J61" s="274"/>
      <c r="K61" s="312"/>
      <c r="L61" s="313"/>
      <c r="M61" s="277"/>
      <c r="N61" s="278"/>
      <c r="O61" s="279"/>
      <c r="P61" s="280"/>
      <c r="Q61" s="281"/>
      <c r="R61" s="282"/>
      <c r="S61" s="283"/>
      <c r="T61" s="284"/>
      <c r="U61" s="285"/>
      <c r="V61" s="286"/>
      <c r="W61" s="287"/>
      <c r="X61" s="288"/>
      <c r="Y61" s="289"/>
      <c r="Z61" s="290"/>
      <c r="AA61" s="291"/>
      <c r="AB61" s="111">
        <f t="shared" si="5"/>
        <v>0</v>
      </c>
      <c r="AC61" s="111">
        <f t="shared" si="6"/>
        <v>0</v>
      </c>
      <c r="AD61" s="112">
        <f t="shared" si="7"/>
        <v>0</v>
      </c>
    </row>
    <row r="62" spans="1:30" ht="60" customHeight="1">
      <c r="A62" s="118" t="s">
        <v>307</v>
      </c>
      <c r="B62" s="119" t="s">
        <v>308</v>
      </c>
      <c r="C62" s="117"/>
      <c r="D62" s="52" t="s">
        <v>309</v>
      </c>
      <c r="E62" s="52" t="s">
        <v>310</v>
      </c>
      <c r="F62" s="53">
        <v>1</v>
      </c>
      <c r="G62" s="54">
        <v>23906.25</v>
      </c>
      <c r="H62" s="55">
        <v>26296.875</v>
      </c>
      <c r="I62" s="56">
        <f t="shared" si="4"/>
        <v>37566.96428571429</v>
      </c>
      <c r="J62" s="274"/>
      <c r="K62" s="312"/>
      <c r="L62" s="313"/>
      <c r="M62" s="277"/>
      <c r="N62" s="278"/>
      <c r="O62" s="279"/>
      <c r="P62" s="280"/>
      <c r="Q62" s="281"/>
      <c r="R62" s="282"/>
      <c r="S62" s="283"/>
      <c r="T62" s="284"/>
      <c r="U62" s="285"/>
      <c r="V62" s="286"/>
      <c r="W62" s="287"/>
      <c r="X62" s="288"/>
      <c r="Y62" s="289"/>
      <c r="Z62" s="290"/>
      <c r="AA62" s="291"/>
      <c r="AB62" s="111">
        <f t="shared" si="5"/>
        <v>0</v>
      </c>
      <c r="AC62" s="111">
        <f t="shared" si="6"/>
        <v>0</v>
      </c>
      <c r="AD62" s="112">
        <f t="shared" si="7"/>
        <v>0</v>
      </c>
    </row>
    <row r="63" spans="1:30" ht="60" customHeight="1">
      <c r="A63" s="118" t="s">
        <v>311</v>
      </c>
      <c r="B63" s="119" t="s">
        <v>312</v>
      </c>
      <c r="C63" s="117"/>
      <c r="D63" s="52" t="s">
        <v>303</v>
      </c>
      <c r="E63" s="52" t="s">
        <v>93</v>
      </c>
      <c r="F63" s="53">
        <v>1</v>
      </c>
      <c r="G63" s="54">
        <v>27812.5</v>
      </c>
      <c r="H63" s="55">
        <v>30593.75</v>
      </c>
      <c r="I63" s="56">
        <f t="shared" si="4"/>
        <v>43705.357142857145</v>
      </c>
      <c r="J63" s="274"/>
      <c r="K63" s="312"/>
      <c r="L63" s="313"/>
      <c r="M63" s="277"/>
      <c r="N63" s="278"/>
      <c r="O63" s="279"/>
      <c r="P63" s="280"/>
      <c r="Q63" s="281"/>
      <c r="R63" s="282"/>
      <c r="S63" s="283"/>
      <c r="T63" s="284"/>
      <c r="U63" s="285"/>
      <c r="V63" s="286"/>
      <c r="W63" s="287"/>
      <c r="X63" s="288"/>
      <c r="Y63" s="289"/>
      <c r="Z63" s="290"/>
      <c r="AA63" s="291"/>
      <c r="AB63" s="111">
        <f t="shared" si="5"/>
        <v>0</v>
      </c>
      <c r="AC63" s="111">
        <f t="shared" si="6"/>
        <v>0</v>
      </c>
      <c r="AD63" s="112">
        <f t="shared" si="7"/>
        <v>0</v>
      </c>
    </row>
    <row r="64" spans="1:30" ht="60" customHeight="1">
      <c r="A64" s="118" t="s">
        <v>313</v>
      </c>
      <c r="B64" s="119" t="s">
        <v>314</v>
      </c>
      <c r="C64" s="117"/>
      <c r="D64" s="52" t="s">
        <v>315</v>
      </c>
      <c r="E64" s="52" t="s">
        <v>316</v>
      </c>
      <c r="F64" s="53">
        <v>1</v>
      </c>
      <c r="G64" s="54">
        <v>25781.25</v>
      </c>
      <c r="H64" s="55">
        <v>28359.375</v>
      </c>
      <c r="I64" s="56">
        <f t="shared" si="4"/>
        <v>40513.392857142862</v>
      </c>
      <c r="J64" s="274"/>
      <c r="K64" s="312"/>
      <c r="L64" s="313"/>
      <c r="M64" s="277"/>
      <c r="N64" s="278"/>
      <c r="O64" s="279"/>
      <c r="P64" s="280"/>
      <c r="Q64" s="281"/>
      <c r="R64" s="282"/>
      <c r="S64" s="283"/>
      <c r="T64" s="284"/>
      <c r="U64" s="285"/>
      <c r="V64" s="286"/>
      <c r="W64" s="287"/>
      <c r="X64" s="288"/>
      <c r="Y64" s="289"/>
      <c r="Z64" s="290"/>
      <c r="AA64" s="291"/>
      <c r="AB64" s="111">
        <f t="shared" si="5"/>
        <v>0</v>
      </c>
      <c r="AC64" s="111">
        <f t="shared" si="6"/>
        <v>0</v>
      </c>
      <c r="AD64" s="112">
        <f t="shared" si="7"/>
        <v>0</v>
      </c>
    </row>
    <row r="65" spans="1:30" ht="60" customHeight="1">
      <c r="A65" s="118" t="s">
        <v>317</v>
      </c>
      <c r="B65" s="119" t="s">
        <v>318</v>
      </c>
      <c r="C65" s="117"/>
      <c r="D65" s="52" t="s">
        <v>319</v>
      </c>
      <c r="E65" s="52" t="s">
        <v>310</v>
      </c>
      <c r="F65" s="53">
        <v>1</v>
      </c>
      <c r="G65" s="54">
        <v>23593.75</v>
      </c>
      <c r="H65" s="55">
        <v>25953.125</v>
      </c>
      <c r="I65" s="56">
        <f t="shared" si="4"/>
        <v>37075.892857142862</v>
      </c>
      <c r="J65" s="274"/>
      <c r="K65" s="312"/>
      <c r="L65" s="313"/>
      <c r="M65" s="277"/>
      <c r="N65" s="278"/>
      <c r="O65" s="279"/>
      <c r="P65" s="280"/>
      <c r="Q65" s="281"/>
      <c r="R65" s="282"/>
      <c r="S65" s="283"/>
      <c r="T65" s="284"/>
      <c r="U65" s="285"/>
      <c r="V65" s="286"/>
      <c r="W65" s="287"/>
      <c r="X65" s="288"/>
      <c r="Y65" s="289"/>
      <c r="Z65" s="290"/>
      <c r="AA65" s="291"/>
      <c r="AB65" s="111">
        <f t="shared" si="5"/>
        <v>0</v>
      </c>
      <c r="AC65" s="111">
        <f t="shared" si="6"/>
        <v>0</v>
      </c>
      <c r="AD65" s="112">
        <f t="shared" si="7"/>
        <v>0</v>
      </c>
    </row>
    <row r="66" spans="1:30" ht="61.05" customHeight="1">
      <c r="A66" s="118" t="s">
        <v>320</v>
      </c>
      <c r="B66" s="119" t="s">
        <v>321</v>
      </c>
      <c r="C66" s="117"/>
      <c r="D66" s="52" t="s">
        <v>322</v>
      </c>
      <c r="E66" s="52" t="s">
        <v>177</v>
      </c>
      <c r="F66" s="53">
        <v>1</v>
      </c>
      <c r="G66" s="54">
        <v>36093.75</v>
      </c>
      <c r="H66" s="55">
        <v>39703.125</v>
      </c>
      <c r="I66" s="56">
        <f t="shared" si="4"/>
        <v>56718.75</v>
      </c>
      <c r="J66" s="274"/>
      <c r="K66" s="312"/>
      <c r="L66" s="313"/>
      <c r="M66" s="277"/>
      <c r="N66" s="278"/>
      <c r="O66" s="279"/>
      <c r="P66" s="280"/>
      <c r="Q66" s="281"/>
      <c r="R66" s="282"/>
      <c r="S66" s="283"/>
      <c r="T66" s="284"/>
      <c r="U66" s="285"/>
      <c r="V66" s="286"/>
      <c r="W66" s="287"/>
      <c r="X66" s="288"/>
      <c r="Y66" s="289"/>
      <c r="Z66" s="290"/>
      <c r="AA66" s="291"/>
      <c r="AB66" s="111">
        <f t="shared" si="5"/>
        <v>0</v>
      </c>
      <c r="AC66" s="111">
        <f t="shared" si="6"/>
        <v>0</v>
      </c>
      <c r="AD66" s="112">
        <f t="shared" si="7"/>
        <v>0</v>
      </c>
    </row>
    <row r="67" spans="1:30" ht="61.05" customHeight="1">
      <c r="A67" s="118" t="s">
        <v>323</v>
      </c>
      <c r="B67" s="119" t="s">
        <v>324</v>
      </c>
      <c r="C67" s="117"/>
      <c r="D67" s="52" t="s">
        <v>325</v>
      </c>
      <c r="E67" s="52" t="s">
        <v>177</v>
      </c>
      <c r="F67" s="53">
        <v>1</v>
      </c>
      <c r="G67" s="54">
        <v>35781.25</v>
      </c>
      <c r="H67" s="55">
        <v>39359.375</v>
      </c>
      <c r="I67" s="56">
        <f t="shared" ref="I67:I98" si="8">H67/0.7</f>
        <v>56227.678571428572</v>
      </c>
      <c r="J67" s="274"/>
      <c r="K67" s="312"/>
      <c r="L67" s="313"/>
      <c r="M67" s="277"/>
      <c r="N67" s="278"/>
      <c r="O67" s="279"/>
      <c r="P67" s="280"/>
      <c r="Q67" s="281"/>
      <c r="R67" s="282"/>
      <c r="S67" s="283"/>
      <c r="T67" s="284"/>
      <c r="U67" s="285"/>
      <c r="V67" s="286"/>
      <c r="W67" s="287"/>
      <c r="X67" s="288"/>
      <c r="Y67" s="289"/>
      <c r="Z67" s="290"/>
      <c r="AA67" s="291"/>
      <c r="AB67" s="111">
        <f t="shared" ref="AB67:AB98" si="9">SUM(J67:AA67)</f>
        <v>0</v>
      </c>
      <c r="AC67" s="111">
        <f t="shared" ref="AC67:AC98" si="10">AB67*F67</f>
        <v>0</v>
      </c>
      <c r="AD67" s="112">
        <f t="shared" ref="AD67:AD103" si="11">G67*AB67</f>
        <v>0</v>
      </c>
    </row>
    <row r="68" spans="1:30" ht="61.05" customHeight="1">
      <c r="A68" s="118" t="s">
        <v>326</v>
      </c>
      <c r="B68" s="119" t="s">
        <v>327</v>
      </c>
      <c r="C68" s="117"/>
      <c r="D68" s="52" t="s">
        <v>328</v>
      </c>
      <c r="E68" s="52" t="s">
        <v>177</v>
      </c>
      <c r="F68" s="53">
        <v>1</v>
      </c>
      <c r="G68" s="54">
        <v>35625</v>
      </c>
      <c r="H68" s="55">
        <v>39187.5</v>
      </c>
      <c r="I68" s="56">
        <f t="shared" si="8"/>
        <v>55982.142857142862</v>
      </c>
      <c r="J68" s="274"/>
      <c r="K68" s="312"/>
      <c r="L68" s="313"/>
      <c r="M68" s="277"/>
      <c r="N68" s="278"/>
      <c r="O68" s="279"/>
      <c r="P68" s="280"/>
      <c r="Q68" s="281"/>
      <c r="R68" s="282"/>
      <c r="S68" s="283"/>
      <c r="T68" s="284"/>
      <c r="U68" s="285"/>
      <c r="V68" s="286"/>
      <c r="W68" s="287"/>
      <c r="X68" s="288"/>
      <c r="Y68" s="289"/>
      <c r="Z68" s="290"/>
      <c r="AA68" s="291"/>
      <c r="AB68" s="111">
        <f t="shared" si="9"/>
        <v>0</v>
      </c>
      <c r="AC68" s="111">
        <f t="shared" si="10"/>
        <v>0</v>
      </c>
      <c r="AD68" s="112">
        <f t="shared" si="11"/>
        <v>0</v>
      </c>
    </row>
    <row r="69" spans="1:30" ht="61.05" customHeight="1">
      <c r="A69" s="118" t="s">
        <v>329</v>
      </c>
      <c r="B69" s="119" t="s">
        <v>330</v>
      </c>
      <c r="C69" s="121" t="s">
        <v>331</v>
      </c>
      <c r="D69" s="52" t="s">
        <v>332</v>
      </c>
      <c r="E69" s="52" t="s">
        <v>177</v>
      </c>
      <c r="F69" s="53">
        <v>1</v>
      </c>
      <c r="G69" s="54">
        <v>35312.5</v>
      </c>
      <c r="H69" s="55">
        <v>38843.75</v>
      </c>
      <c r="I69" s="56">
        <f t="shared" si="8"/>
        <v>55491.071428571435</v>
      </c>
      <c r="J69" s="274"/>
      <c r="K69" s="312"/>
      <c r="L69" s="313"/>
      <c r="M69" s="277"/>
      <c r="N69" s="278"/>
      <c r="O69" s="279"/>
      <c r="P69" s="280"/>
      <c r="Q69" s="281"/>
      <c r="R69" s="282"/>
      <c r="S69" s="283"/>
      <c r="T69" s="284"/>
      <c r="U69" s="285"/>
      <c r="V69" s="286"/>
      <c r="W69" s="287"/>
      <c r="X69" s="288"/>
      <c r="Y69" s="289"/>
      <c r="Z69" s="290"/>
      <c r="AA69" s="291"/>
      <c r="AB69" s="111">
        <f t="shared" si="9"/>
        <v>0</v>
      </c>
      <c r="AC69" s="111">
        <f t="shared" si="10"/>
        <v>0</v>
      </c>
      <c r="AD69" s="112">
        <f t="shared" si="11"/>
        <v>0</v>
      </c>
    </row>
    <row r="70" spans="1:30" ht="52.95" customHeight="1">
      <c r="A70" s="118" t="s">
        <v>333</v>
      </c>
      <c r="B70" s="119" t="s">
        <v>334</v>
      </c>
      <c r="C70" s="117"/>
      <c r="D70" s="52" t="s">
        <v>335</v>
      </c>
      <c r="E70" s="52" t="s">
        <v>177</v>
      </c>
      <c r="F70" s="53">
        <v>1</v>
      </c>
      <c r="G70" s="54">
        <v>34218.75</v>
      </c>
      <c r="H70" s="55">
        <v>37640.625</v>
      </c>
      <c r="I70" s="56">
        <f t="shared" si="8"/>
        <v>53772.321428571435</v>
      </c>
      <c r="J70" s="274"/>
      <c r="K70" s="312"/>
      <c r="L70" s="313"/>
      <c r="M70" s="277"/>
      <c r="N70" s="278"/>
      <c r="O70" s="279"/>
      <c r="P70" s="280"/>
      <c r="Q70" s="281"/>
      <c r="R70" s="282"/>
      <c r="S70" s="283"/>
      <c r="T70" s="284"/>
      <c r="U70" s="285"/>
      <c r="V70" s="286"/>
      <c r="W70" s="287"/>
      <c r="X70" s="288"/>
      <c r="Y70" s="289"/>
      <c r="Z70" s="290"/>
      <c r="AA70" s="291"/>
      <c r="AB70" s="111">
        <f t="shared" si="9"/>
        <v>0</v>
      </c>
      <c r="AC70" s="111">
        <f t="shared" si="10"/>
        <v>0</v>
      </c>
      <c r="AD70" s="112">
        <f t="shared" si="11"/>
        <v>0</v>
      </c>
    </row>
    <row r="71" spans="1:30" ht="52.05" customHeight="1">
      <c r="A71" s="118" t="s">
        <v>336</v>
      </c>
      <c r="B71" s="119" t="s">
        <v>337</v>
      </c>
      <c r="C71" s="117"/>
      <c r="D71" s="52" t="s">
        <v>338</v>
      </c>
      <c r="E71" s="52" t="s">
        <v>177</v>
      </c>
      <c r="F71" s="53">
        <v>1</v>
      </c>
      <c r="G71" s="54">
        <v>32031.25</v>
      </c>
      <c r="H71" s="55">
        <v>35234.375</v>
      </c>
      <c r="I71" s="56">
        <f t="shared" si="8"/>
        <v>50334.821428571435</v>
      </c>
      <c r="J71" s="274"/>
      <c r="K71" s="312"/>
      <c r="L71" s="313"/>
      <c r="M71" s="277"/>
      <c r="N71" s="278"/>
      <c r="O71" s="279"/>
      <c r="P71" s="280"/>
      <c r="Q71" s="281"/>
      <c r="R71" s="282"/>
      <c r="S71" s="283"/>
      <c r="T71" s="284"/>
      <c r="U71" s="285"/>
      <c r="V71" s="286"/>
      <c r="W71" s="287"/>
      <c r="X71" s="288"/>
      <c r="Y71" s="289"/>
      <c r="Z71" s="290"/>
      <c r="AA71" s="291"/>
      <c r="AB71" s="111">
        <f t="shared" si="9"/>
        <v>0</v>
      </c>
      <c r="AC71" s="111">
        <f t="shared" si="10"/>
        <v>0</v>
      </c>
      <c r="AD71" s="112">
        <f t="shared" si="11"/>
        <v>0</v>
      </c>
    </row>
    <row r="72" spans="1:30" ht="49.95" customHeight="1">
      <c r="A72" s="118" t="s">
        <v>339</v>
      </c>
      <c r="B72" s="119" t="s">
        <v>340</v>
      </c>
      <c r="C72" s="117"/>
      <c r="D72" s="52" t="s">
        <v>341</v>
      </c>
      <c r="E72" s="52" t="s">
        <v>177</v>
      </c>
      <c r="F72" s="53">
        <v>1</v>
      </c>
      <c r="G72" s="54">
        <v>29687.5</v>
      </c>
      <c r="H72" s="55">
        <v>32656.25</v>
      </c>
      <c r="I72" s="56">
        <f t="shared" si="8"/>
        <v>46651.785714285717</v>
      </c>
      <c r="J72" s="274"/>
      <c r="K72" s="312"/>
      <c r="L72" s="313"/>
      <c r="M72" s="277"/>
      <c r="N72" s="278"/>
      <c r="O72" s="279"/>
      <c r="P72" s="280"/>
      <c r="Q72" s="281"/>
      <c r="R72" s="282"/>
      <c r="S72" s="283"/>
      <c r="T72" s="284"/>
      <c r="U72" s="285"/>
      <c r="V72" s="286"/>
      <c r="W72" s="287"/>
      <c r="X72" s="288"/>
      <c r="Y72" s="289"/>
      <c r="Z72" s="290"/>
      <c r="AA72" s="291"/>
      <c r="AB72" s="111">
        <f t="shared" si="9"/>
        <v>0</v>
      </c>
      <c r="AC72" s="111">
        <f t="shared" si="10"/>
        <v>0</v>
      </c>
      <c r="AD72" s="112">
        <f t="shared" si="11"/>
        <v>0</v>
      </c>
    </row>
    <row r="73" spans="1:30" ht="49.95" customHeight="1">
      <c r="A73" s="118" t="s">
        <v>342</v>
      </c>
      <c r="B73" s="119" t="s">
        <v>343</v>
      </c>
      <c r="C73" s="117"/>
      <c r="D73" s="52" t="s">
        <v>344</v>
      </c>
      <c r="E73" s="52" t="s">
        <v>93</v>
      </c>
      <c r="F73" s="53">
        <v>1</v>
      </c>
      <c r="G73" s="54">
        <v>27343.75</v>
      </c>
      <c r="H73" s="55">
        <v>30078.125</v>
      </c>
      <c r="I73" s="56">
        <f t="shared" si="8"/>
        <v>42968.75</v>
      </c>
      <c r="J73" s="274"/>
      <c r="K73" s="312"/>
      <c r="L73" s="313"/>
      <c r="M73" s="277"/>
      <c r="N73" s="278"/>
      <c r="O73" s="279"/>
      <c r="P73" s="280"/>
      <c r="Q73" s="281"/>
      <c r="R73" s="282"/>
      <c r="S73" s="283"/>
      <c r="T73" s="284"/>
      <c r="U73" s="285"/>
      <c r="V73" s="286"/>
      <c r="W73" s="287"/>
      <c r="X73" s="288"/>
      <c r="Y73" s="289"/>
      <c r="Z73" s="290"/>
      <c r="AA73" s="291"/>
      <c r="AB73" s="111">
        <f t="shared" si="9"/>
        <v>0</v>
      </c>
      <c r="AC73" s="111">
        <f t="shared" si="10"/>
        <v>0</v>
      </c>
      <c r="AD73" s="112">
        <f t="shared" si="11"/>
        <v>0</v>
      </c>
    </row>
    <row r="74" spans="1:30" ht="40.950000000000003" customHeight="1">
      <c r="A74" s="118" t="s">
        <v>345</v>
      </c>
      <c r="B74" s="119" t="s">
        <v>346</v>
      </c>
      <c r="C74" s="117"/>
      <c r="D74" s="52" t="s">
        <v>347</v>
      </c>
      <c r="E74" s="52" t="s">
        <v>93</v>
      </c>
      <c r="F74" s="53">
        <v>1</v>
      </c>
      <c r="G74" s="54">
        <v>24843.75</v>
      </c>
      <c r="H74" s="55">
        <v>27328.125</v>
      </c>
      <c r="I74" s="56">
        <f t="shared" si="8"/>
        <v>39040.178571428572</v>
      </c>
      <c r="J74" s="274"/>
      <c r="K74" s="312"/>
      <c r="L74" s="313"/>
      <c r="M74" s="277"/>
      <c r="N74" s="278"/>
      <c r="O74" s="279"/>
      <c r="P74" s="280"/>
      <c r="Q74" s="281"/>
      <c r="R74" s="282"/>
      <c r="S74" s="283"/>
      <c r="T74" s="284"/>
      <c r="U74" s="285"/>
      <c r="V74" s="286"/>
      <c r="W74" s="287"/>
      <c r="X74" s="288"/>
      <c r="Y74" s="289"/>
      <c r="Z74" s="290"/>
      <c r="AA74" s="291"/>
      <c r="AB74" s="111">
        <f t="shared" si="9"/>
        <v>0</v>
      </c>
      <c r="AC74" s="111">
        <f t="shared" si="10"/>
        <v>0</v>
      </c>
      <c r="AD74" s="112">
        <f t="shared" si="11"/>
        <v>0</v>
      </c>
    </row>
    <row r="75" spans="1:30" ht="43.05" customHeight="1">
      <c r="A75" s="118" t="s">
        <v>348</v>
      </c>
      <c r="B75" s="119" t="s">
        <v>349</v>
      </c>
      <c r="C75" s="117"/>
      <c r="D75" s="52" t="s">
        <v>350</v>
      </c>
      <c r="E75" s="52" t="s">
        <v>93</v>
      </c>
      <c r="F75" s="53">
        <v>1</v>
      </c>
      <c r="G75" s="54">
        <v>26093.75</v>
      </c>
      <c r="H75" s="55">
        <v>28703.125</v>
      </c>
      <c r="I75" s="56">
        <f t="shared" si="8"/>
        <v>41004.46428571429</v>
      </c>
      <c r="J75" s="274"/>
      <c r="K75" s="312"/>
      <c r="L75" s="313"/>
      <c r="M75" s="277"/>
      <c r="N75" s="278"/>
      <c r="O75" s="279"/>
      <c r="P75" s="280"/>
      <c r="Q75" s="281"/>
      <c r="R75" s="282"/>
      <c r="S75" s="283"/>
      <c r="T75" s="284"/>
      <c r="U75" s="285"/>
      <c r="V75" s="286"/>
      <c r="W75" s="287"/>
      <c r="X75" s="288"/>
      <c r="Y75" s="289"/>
      <c r="Z75" s="290"/>
      <c r="AA75" s="291"/>
      <c r="AB75" s="111">
        <f t="shared" si="9"/>
        <v>0</v>
      </c>
      <c r="AC75" s="111">
        <f t="shared" si="10"/>
        <v>0</v>
      </c>
      <c r="AD75" s="112">
        <f t="shared" si="11"/>
        <v>0</v>
      </c>
    </row>
    <row r="76" spans="1:30" ht="37.049999999999997" customHeight="1">
      <c r="A76" s="118" t="s">
        <v>351</v>
      </c>
      <c r="B76" s="119" t="s">
        <v>352</v>
      </c>
      <c r="C76" s="117"/>
      <c r="D76" s="52" t="s">
        <v>353</v>
      </c>
      <c r="E76" s="52" t="s">
        <v>93</v>
      </c>
      <c r="F76" s="53">
        <v>1</v>
      </c>
      <c r="G76" s="54">
        <v>25156.25</v>
      </c>
      <c r="H76" s="55">
        <v>27671.875</v>
      </c>
      <c r="I76" s="56">
        <f t="shared" si="8"/>
        <v>39531.25</v>
      </c>
      <c r="J76" s="274"/>
      <c r="K76" s="312"/>
      <c r="L76" s="313"/>
      <c r="M76" s="277"/>
      <c r="N76" s="278"/>
      <c r="O76" s="279"/>
      <c r="P76" s="280"/>
      <c r="Q76" s="281"/>
      <c r="R76" s="282"/>
      <c r="S76" s="283"/>
      <c r="T76" s="284"/>
      <c r="U76" s="285"/>
      <c r="V76" s="286"/>
      <c r="W76" s="287"/>
      <c r="X76" s="288"/>
      <c r="Y76" s="289"/>
      <c r="Z76" s="290"/>
      <c r="AA76" s="291"/>
      <c r="AB76" s="111">
        <f t="shared" si="9"/>
        <v>0</v>
      </c>
      <c r="AC76" s="111">
        <f t="shared" si="10"/>
        <v>0</v>
      </c>
      <c r="AD76" s="112">
        <f t="shared" si="11"/>
        <v>0</v>
      </c>
    </row>
    <row r="77" spans="1:30" ht="39" customHeight="1">
      <c r="A77" s="118" t="s">
        <v>354</v>
      </c>
      <c r="B77" s="119" t="s">
        <v>355</v>
      </c>
      <c r="C77" s="117"/>
      <c r="D77" s="52" t="s">
        <v>356</v>
      </c>
      <c r="E77" s="52" t="s">
        <v>310</v>
      </c>
      <c r="F77" s="53">
        <v>1</v>
      </c>
      <c r="G77" s="54">
        <v>24531.25</v>
      </c>
      <c r="H77" s="55">
        <v>26984.375</v>
      </c>
      <c r="I77" s="56">
        <f t="shared" si="8"/>
        <v>38549.107142857145</v>
      </c>
      <c r="J77" s="274"/>
      <c r="K77" s="312"/>
      <c r="L77" s="313"/>
      <c r="M77" s="277"/>
      <c r="N77" s="278"/>
      <c r="O77" s="279"/>
      <c r="P77" s="280"/>
      <c r="Q77" s="281"/>
      <c r="R77" s="282"/>
      <c r="S77" s="283"/>
      <c r="T77" s="284"/>
      <c r="U77" s="285"/>
      <c r="V77" s="286"/>
      <c r="W77" s="287"/>
      <c r="X77" s="288"/>
      <c r="Y77" s="289"/>
      <c r="Z77" s="290"/>
      <c r="AA77" s="291"/>
      <c r="AB77" s="111">
        <f t="shared" si="9"/>
        <v>0</v>
      </c>
      <c r="AC77" s="111">
        <f t="shared" si="10"/>
        <v>0</v>
      </c>
      <c r="AD77" s="112">
        <f t="shared" si="11"/>
        <v>0</v>
      </c>
    </row>
    <row r="78" spans="1:30" ht="34.950000000000003" customHeight="1">
      <c r="A78" s="118" t="s">
        <v>357</v>
      </c>
      <c r="B78" s="119" t="s">
        <v>358</v>
      </c>
      <c r="C78" s="117"/>
      <c r="D78" s="52" t="s">
        <v>359</v>
      </c>
      <c r="E78" s="52" t="s">
        <v>310</v>
      </c>
      <c r="F78" s="53">
        <v>1</v>
      </c>
      <c r="G78" s="54">
        <v>23906.25</v>
      </c>
      <c r="H78" s="55">
        <v>26296.875</v>
      </c>
      <c r="I78" s="56">
        <f t="shared" si="8"/>
        <v>37566.96428571429</v>
      </c>
      <c r="J78" s="274"/>
      <c r="K78" s="312"/>
      <c r="L78" s="313"/>
      <c r="M78" s="277"/>
      <c r="N78" s="278"/>
      <c r="O78" s="279"/>
      <c r="P78" s="280"/>
      <c r="Q78" s="281"/>
      <c r="R78" s="282"/>
      <c r="S78" s="283"/>
      <c r="T78" s="284"/>
      <c r="U78" s="285"/>
      <c r="V78" s="286"/>
      <c r="W78" s="287"/>
      <c r="X78" s="288"/>
      <c r="Y78" s="289"/>
      <c r="Z78" s="290"/>
      <c r="AA78" s="291"/>
      <c r="AB78" s="111">
        <f t="shared" si="9"/>
        <v>0</v>
      </c>
      <c r="AC78" s="111">
        <f t="shared" si="10"/>
        <v>0</v>
      </c>
      <c r="AD78" s="112">
        <f t="shared" si="11"/>
        <v>0</v>
      </c>
    </row>
    <row r="79" spans="1:30" ht="34.950000000000003" customHeight="1">
      <c r="A79" s="118" t="s">
        <v>360</v>
      </c>
      <c r="B79" s="119" t="s">
        <v>361</v>
      </c>
      <c r="C79" s="117"/>
      <c r="D79" s="52" t="s">
        <v>362</v>
      </c>
      <c r="E79" s="52" t="s">
        <v>310</v>
      </c>
      <c r="F79" s="53">
        <v>1</v>
      </c>
      <c r="G79" s="54">
        <v>23281.25</v>
      </c>
      <c r="H79" s="55">
        <v>25609.375</v>
      </c>
      <c r="I79" s="56">
        <f t="shared" si="8"/>
        <v>36584.821428571428</v>
      </c>
      <c r="J79" s="274"/>
      <c r="K79" s="312"/>
      <c r="L79" s="313"/>
      <c r="M79" s="277"/>
      <c r="N79" s="278"/>
      <c r="O79" s="279"/>
      <c r="P79" s="280"/>
      <c r="Q79" s="281"/>
      <c r="R79" s="282"/>
      <c r="S79" s="283"/>
      <c r="T79" s="284"/>
      <c r="U79" s="285"/>
      <c r="V79" s="286"/>
      <c r="W79" s="287"/>
      <c r="X79" s="288"/>
      <c r="Y79" s="289"/>
      <c r="Z79" s="290"/>
      <c r="AA79" s="291"/>
      <c r="AB79" s="111">
        <f t="shared" si="9"/>
        <v>0</v>
      </c>
      <c r="AC79" s="111">
        <f t="shared" si="10"/>
        <v>0</v>
      </c>
      <c r="AD79" s="112">
        <f t="shared" si="11"/>
        <v>0</v>
      </c>
    </row>
    <row r="80" spans="1:30" ht="63" customHeight="1">
      <c r="A80" s="118" t="s">
        <v>363</v>
      </c>
      <c r="B80" s="119" t="s">
        <v>364</v>
      </c>
      <c r="C80" s="117"/>
      <c r="D80" s="52" t="s">
        <v>365</v>
      </c>
      <c r="E80" s="52" t="s">
        <v>177</v>
      </c>
      <c r="F80" s="53">
        <v>1</v>
      </c>
      <c r="G80" s="54">
        <v>35937.5</v>
      </c>
      <c r="H80" s="55">
        <v>39531.25</v>
      </c>
      <c r="I80" s="56">
        <f t="shared" si="8"/>
        <v>56473.21428571429</v>
      </c>
      <c r="J80" s="274"/>
      <c r="K80" s="312"/>
      <c r="L80" s="313"/>
      <c r="M80" s="277"/>
      <c r="N80" s="278"/>
      <c r="O80" s="279"/>
      <c r="P80" s="280"/>
      <c r="Q80" s="281"/>
      <c r="R80" s="282"/>
      <c r="S80" s="283"/>
      <c r="T80" s="284"/>
      <c r="U80" s="285"/>
      <c r="V80" s="286"/>
      <c r="W80" s="287"/>
      <c r="X80" s="288"/>
      <c r="Y80" s="289"/>
      <c r="Z80" s="290"/>
      <c r="AA80" s="291"/>
      <c r="AB80" s="111">
        <f t="shared" si="9"/>
        <v>0</v>
      </c>
      <c r="AC80" s="111">
        <f t="shared" si="10"/>
        <v>0</v>
      </c>
      <c r="AD80" s="112">
        <f t="shared" si="11"/>
        <v>0</v>
      </c>
    </row>
    <row r="81" spans="1:30" ht="63" customHeight="1">
      <c r="A81" s="118" t="s">
        <v>366</v>
      </c>
      <c r="B81" s="119" t="s">
        <v>367</v>
      </c>
      <c r="C81" s="117"/>
      <c r="D81" s="52" t="s">
        <v>368</v>
      </c>
      <c r="E81" s="52" t="s">
        <v>316</v>
      </c>
      <c r="F81" s="53">
        <v>1</v>
      </c>
      <c r="G81" s="54">
        <v>32500</v>
      </c>
      <c r="H81" s="55">
        <v>35750</v>
      </c>
      <c r="I81" s="56">
        <f t="shared" si="8"/>
        <v>51071.428571428572</v>
      </c>
      <c r="J81" s="274"/>
      <c r="K81" s="312"/>
      <c r="L81" s="313"/>
      <c r="M81" s="277"/>
      <c r="N81" s="278"/>
      <c r="O81" s="279"/>
      <c r="P81" s="280"/>
      <c r="Q81" s="281"/>
      <c r="R81" s="282"/>
      <c r="S81" s="283"/>
      <c r="T81" s="284"/>
      <c r="U81" s="285"/>
      <c r="V81" s="286"/>
      <c r="W81" s="287"/>
      <c r="X81" s="288"/>
      <c r="Y81" s="289"/>
      <c r="Z81" s="290"/>
      <c r="AA81" s="291"/>
      <c r="AB81" s="111">
        <f t="shared" si="9"/>
        <v>0</v>
      </c>
      <c r="AC81" s="111">
        <f t="shared" si="10"/>
        <v>0</v>
      </c>
      <c r="AD81" s="112">
        <f t="shared" si="11"/>
        <v>0</v>
      </c>
    </row>
    <row r="82" spans="1:30" ht="63" customHeight="1">
      <c r="A82" s="118" t="s">
        <v>369</v>
      </c>
      <c r="B82" s="119" t="s">
        <v>370</v>
      </c>
      <c r="C82" s="117"/>
      <c r="D82" s="52" t="s">
        <v>371</v>
      </c>
      <c r="E82" s="52" t="s">
        <v>310</v>
      </c>
      <c r="F82" s="53">
        <v>1</v>
      </c>
      <c r="G82" s="54">
        <v>25937.5</v>
      </c>
      <c r="H82" s="55">
        <v>28531.25</v>
      </c>
      <c r="I82" s="56">
        <f t="shared" si="8"/>
        <v>40758.928571428572</v>
      </c>
      <c r="J82" s="274"/>
      <c r="K82" s="312"/>
      <c r="L82" s="313"/>
      <c r="M82" s="277"/>
      <c r="N82" s="278"/>
      <c r="O82" s="279"/>
      <c r="P82" s="280"/>
      <c r="Q82" s="281"/>
      <c r="R82" s="282"/>
      <c r="S82" s="283"/>
      <c r="T82" s="284"/>
      <c r="U82" s="285"/>
      <c r="V82" s="286"/>
      <c r="W82" s="287"/>
      <c r="X82" s="288"/>
      <c r="Y82" s="289"/>
      <c r="Z82" s="290"/>
      <c r="AA82" s="291"/>
      <c r="AB82" s="111">
        <f t="shared" si="9"/>
        <v>0</v>
      </c>
      <c r="AC82" s="111">
        <f t="shared" si="10"/>
        <v>0</v>
      </c>
      <c r="AD82" s="112">
        <f t="shared" si="11"/>
        <v>0</v>
      </c>
    </row>
    <row r="83" spans="1:30" ht="63" customHeight="1">
      <c r="A83" s="118" t="s">
        <v>372</v>
      </c>
      <c r="B83" s="119" t="s">
        <v>373</v>
      </c>
      <c r="C83" s="117"/>
      <c r="D83" s="52" t="s">
        <v>374</v>
      </c>
      <c r="E83" s="52" t="s">
        <v>177</v>
      </c>
      <c r="F83" s="53">
        <v>1</v>
      </c>
      <c r="G83" s="54">
        <v>35781.25</v>
      </c>
      <c r="H83" s="55">
        <v>39359.375</v>
      </c>
      <c r="I83" s="56">
        <f t="shared" si="8"/>
        <v>56227.678571428572</v>
      </c>
      <c r="J83" s="274"/>
      <c r="K83" s="312"/>
      <c r="L83" s="313"/>
      <c r="M83" s="277"/>
      <c r="N83" s="278"/>
      <c r="O83" s="279"/>
      <c r="P83" s="280"/>
      <c r="Q83" s="281"/>
      <c r="R83" s="282"/>
      <c r="S83" s="283"/>
      <c r="T83" s="284"/>
      <c r="U83" s="285"/>
      <c r="V83" s="286"/>
      <c r="W83" s="287"/>
      <c r="X83" s="288"/>
      <c r="Y83" s="289"/>
      <c r="Z83" s="290"/>
      <c r="AA83" s="291"/>
      <c r="AB83" s="111">
        <f t="shared" si="9"/>
        <v>0</v>
      </c>
      <c r="AC83" s="111">
        <f t="shared" si="10"/>
        <v>0</v>
      </c>
      <c r="AD83" s="112">
        <f t="shared" si="11"/>
        <v>0</v>
      </c>
    </row>
    <row r="84" spans="1:30" ht="63" customHeight="1">
      <c r="A84" s="118" t="s">
        <v>375</v>
      </c>
      <c r="B84" s="119" t="s">
        <v>376</v>
      </c>
      <c r="C84" s="117"/>
      <c r="D84" s="52" t="s">
        <v>368</v>
      </c>
      <c r="E84" s="52" t="s">
        <v>316</v>
      </c>
      <c r="F84" s="53">
        <v>1</v>
      </c>
      <c r="G84" s="54">
        <v>32500</v>
      </c>
      <c r="H84" s="55">
        <v>35750</v>
      </c>
      <c r="I84" s="56">
        <f t="shared" si="8"/>
        <v>51071.428571428572</v>
      </c>
      <c r="J84" s="274"/>
      <c r="K84" s="312"/>
      <c r="L84" s="313"/>
      <c r="M84" s="277"/>
      <c r="N84" s="278"/>
      <c r="O84" s="279"/>
      <c r="P84" s="280"/>
      <c r="Q84" s="281"/>
      <c r="R84" s="282"/>
      <c r="S84" s="283"/>
      <c r="T84" s="284"/>
      <c r="U84" s="285"/>
      <c r="V84" s="286"/>
      <c r="W84" s="287"/>
      <c r="X84" s="288"/>
      <c r="Y84" s="289"/>
      <c r="Z84" s="290"/>
      <c r="AA84" s="291"/>
      <c r="AB84" s="111">
        <f t="shared" si="9"/>
        <v>0</v>
      </c>
      <c r="AC84" s="111">
        <f t="shared" si="10"/>
        <v>0</v>
      </c>
      <c r="AD84" s="112">
        <f t="shared" si="11"/>
        <v>0</v>
      </c>
    </row>
    <row r="85" spans="1:30" ht="63" customHeight="1">
      <c r="A85" s="118" t="s">
        <v>377</v>
      </c>
      <c r="B85" s="119" t="s">
        <v>378</v>
      </c>
      <c r="C85" s="117"/>
      <c r="D85" s="52" t="s">
        <v>379</v>
      </c>
      <c r="E85" s="52" t="s">
        <v>310</v>
      </c>
      <c r="F85" s="53">
        <v>1</v>
      </c>
      <c r="G85" s="54">
        <v>25000</v>
      </c>
      <c r="H85" s="55">
        <v>27500</v>
      </c>
      <c r="I85" s="56">
        <f t="shared" si="8"/>
        <v>39285.71428571429</v>
      </c>
      <c r="J85" s="274"/>
      <c r="K85" s="312"/>
      <c r="L85" s="313"/>
      <c r="M85" s="277"/>
      <c r="N85" s="278"/>
      <c r="O85" s="279"/>
      <c r="P85" s="280"/>
      <c r="Q85" s="281"/>
      <c r="R85" s="282"/>
      <c r="S85" s="283"/>
      <c r="T85" s="284"/>
      <c r="U85" s="285"/>
      <c r="V85" s="286"/>
      <c r="W85" s="287"/>
      <c r="X85" s="288"/>
      <c r="Y85" s="289"/>
      <c r="Z85" s="290"/>
      <c r="AA85" s="291"/>
      <c r="AB85" s="111">
        <f t="shared" si="9"/>
        <v>0</v>
      </c>
      <c r="AC85" s="111">
        <f t="shared" si="10"/>
        <v>0</v>
      </c>
      <c r="AD85" s="112">
        <f t="shared" si="11"/>
        <v>0</v>
      </c>
    </row>
    <row r="86" spans="1:30" ht="63" customHeight="1">
      <c r="A86" s="118" t="s">
        <v>380</v>
      </c>
      <c r="B86" s="119" t="s">
        <v>381</v>
      </c>
      <c r="C86" s="117"/>
      <c r="D86" s="52" t="s">
        <v>382</v>
      </c>
      <c r="E86" s="52" t="s">
        <v>177</v>
      </c>
      <c r="F86" s="53">
        <v>1</v>
      </c>
      <c r="G86" s="54">
        <v>36093.75</v>
      </c>
      <c r="H86" s="55">
        <v>39703.125</v>
      </c>
      <c r="I86" s="56">
        <f t="shared" si="8"/>
        <v>56718.75</v>
      </c>
      <c r="J86" s="274"/>
      <c r="K86" s="312"/>
      <c r="L86" s="313"/>
      <c r="M86" s="277"/>
      <c r="N86" s="278"/>
      <c r="O86" s="279"/>
      <c r="P86" s="280"/>
      <c r="Q86" s="281"/>
      <c r="R86" s="282"/>
      <c r="S86" s="283"/>
      <c r="T86" s="284"/>
      <c r="U86" s="285"/>
      <c r="V86" s="286"/>
      <c r="W86" s="287"/>
      <c r="X86" s="288"/>
      <c r="Y86" s="289"/>
      <c r="Z86" s="290"/>
      <c r="AA86" s="291"/>
      <c r="AB86" s="111">
        <f t="shared" si="9"/>
        <v>0</v>
      </c>
      <c r="AC86" s="111">
        <f t="shared" si="10"/>
        <v>0</v>
      </c>
      <c r="AD86" s="112">
        <f t="shared" si="11"/>
        <v>0</v>
      </c>
    </row>
    <row r="87" spans="1:30" ht="63" customHeight="1">
      <c r="A87" s="118" t="s">
        <v>383</v>
      </c>
      <c r="B87" s="119" t="s">
        <v>384</v>
      </c>
      <c r="C87" s="117"/>
      <c r="D87" s="52" t="s">
        <v>385</v>
      </c>
      <c r="E87" s="52" t="s">
        <v>316</v>
      </c>
      <c r="F87" s="53">
        <v>1</v>
      </c>
      <c r="G87" s="54">
        <v>32500</v>
      </c>
      <c r="H87" s="55">
        <v>35750</v>
      </c>
      <c r="I87" s="56">
        <f t="shared" si="8"/>
        <v>51071.428571428572</v>
      </c>
      <c r="J87" s="274"/>
      <c r="K87" s="312"/>
      <c r="L87" s="313"/>
      <c r="M87" s="277"/>
      <c r="N87" s="278"/>
      <c r="O87" s="279"/>
      <c r="P87" s="280"/>
      <c r="Q87" s="281"/>
      <c r="R87" s="282"/>
      <c r="S87" s="283"/>
      <c r="T87" s="284"/>
      <c r="U87" s="285"/>
      <c r="V87" s="286"/>
      <c r="W87" s="287"/>
      <c r="X87" s="288"/>
      <c r="Y87" s="289"/>
      <c r="Z87" s="290"/>
      <c r="AA87" s="291"/>
      <c r="AB87" s="111">
        <f t="shared" si="9"/>
        <v>0</v>
      </c>
      <c r="AC87" s="111">
        <f t="shared" si="10"/>
        <v>0</v>
      </c>
      <c r="AD87" s="112">
        <f t="shared" si="11"/>
        <v>0</v>
      </c>
    </row>
    <row r="88" spans="1:30" ht="63" customHeight="1">
      <c r="A88" s="118" t="s">
        <v>386</v>
      </c>
      <c r="B88" s="119" t="s">
        <v>387</v>
      </c>
      <c r="C88" s="117"/>
      <c r="D88" s="52" t="s">
        <v>388</v>
      </c>
      <c r="E88" s="52" t="s">
        <v>310</v>
      </c>
      <c r="F88" s="53">
        <v>1</v>
      </c>
      <c r="G88" s="54">
        <v>26875</v>
      </c>
      <c r="H88" s="55">
        <v>29562.5</v>
      </c>
      <c r="I88" s="56">
        <f t="shared" si="8"/>
        <v>42232.142857142862</v>
      </c>
      <c r="J88" s="274"/>
      <c r="K88" s="312"/>
      <c r="L88" s="313"/>
      <c r="M88" s="277"/>
      <c r="N88" s="278"/>
      <c r="O88" s="279"/>
      <c r="P88" s="280"/>
      <c r="Q88" s="281"/>
      <c r="R88" s="282"/>
      <c r="S88" s="283"/>
      <c r="T88" s="284"/>
      <c r="U88" s="285"/>
      <c r="V88" s="286"/>
      <c r="W88" s="287"/>
      <c r="X88" s="288"/>
      <c r="Y88" s="289"/>
      <c r="Z88" s="290"/>
      <c r="AA88" s="291"/>
      <c r="AB88" s="111">
        <f t="shared" si="9"/>
        <v>0</v>
      </c>
      <c r="AC88" s="111">
        <f t="shared" si="10"/>
        <v>0</v>
      </c>
      <c r="AD88" s="112">
        <f t="shared" si="11"/>
        <v>0</v>
      </c>
    </row>
    <row r="89" spans="1:30" ht="63" customHeight="1">
      <c r="A89" s="118" t="s">
        <v>389</v>
      </c>
      <c r="B89" s="119" t="s">
        <v>390</v>
      </c>
      <c r="C89" s="117"/>
      <c r="D89" s="52" t="s">
        <v>391</v>
      </c>
      <c r="E89" s="52" t="s">
        <v>177</v>
      </c>
      <c r="F89" s="53">
        <v>1</v>
      </c>
      <c r="G89" s="54">
        <v>35156.25</v>
      </c>
      <c r="H89" s="55">
        <v>38671.875</v>
      </c>
      <c r="I89" s="56">
        <f t="shared" si="8"/>
        <v>55245.535714285717</v>
      </c>
      <c r="J89" s="274"/>
      <c r="K89" s="312"/>
      <c r="L89" s="313"/>
      <c r="M89" s="277"/>
      <c r="N89" s="278"/>
      <c r="O89" s="279"/>
      <c r="P89" s="280"/>
      <c r="Q89" s="281"/>
      <c r="R89" s="282"/>
      <c r="S89" s="283"/>
      <c r="T89" s="284"/>
      <c r="U89" s="285"/>
      <c r="V89" s="286"/>
      <c r="W89" s="287"/>
      <c r="X89" s="288"/>
      <c r="Y89" s="289"/>
      <c r="Z89" s="290"/>
      <c r="AA89" s="291"/>
      <c r="AB89" s="111">
        <f t="shared" si="9"/>
        <v>0</v>
      </c>
      <c r="AC89" s="111">
        <f t="shared" si="10"/>
        <v>0</v>
      </c>
      <c r="AD89" s="112">
        <f t="shared" si="11"/>
        <v>0</v>
      </c>
    </row>
    <row r="90" spans="1:30" ht="63" customHeight="1">
      <c r="A90" s="118" t="s">
        <v>392</v>
      </c>
      <c r="B90" s="119" t="s">
        <v>393</v>
      </c>
      <c r="C90" s="117"/>
      <c r="D90" s="52" t="s">
        <v>394</v>
      </c>
      <c r="E90" s="52" t="s">
        <v>316</v>
      </c>
      <c r="F90" s="53">
        <v>1</v>
      </c>
      <c r="G90" s="54">
        <v>31875</v>
      </c>
      <c r="H90" s="55">
        <v>35062.5</v>
      </c>
      <c r="I90" s="56">
        <f t="shared" si="8"/>
        <v>50089.285714285717</v>
      </c>
      <c r="J90" s="274"/>
      <c r="K90" s="312"/>
      <c r="L90" s="313"/>
      <c r="M90" s="277"/>
      <c r="N90" s="278"/>
      <c r="O90" s="279"/>
      <c r="P90" s="280"/>
      <c r="Q90" s="281"/>
      <c r="R90" s="282"/>
      <c r="S90" s="283"/>
      <c r="T90" s="284"/>
      <c r="U90" s="285"/>
      <c r="V90" s="286"/>
      <c r="W90" s="287"/>
      <c r="X90" s="288"/>
      <c r="Y90" s="289"/>
      <c r="Z90" s="290"/>
      <c r="AA90" s="291"/>
      <c r="AB90" s="111">
        <f t="shared" si="9"/>
        <v>0</v>
      </c>
      <c r="AC90" s="111">
        <f t="shared" si="10"/>
        <v>0</v>
      </c>
      <c r="AD90" s="112">
        <f t="shared" si="11"/>
        <v>0</v>
      </c>
    </row>
    <row r="91" spans="1:30" ht="63" customHeight="1">
      <c r="A91" s="118" t="s">
        <v>395</v>
      </c>
      <c r="B91" s="119" t="s">
        <v>396</v>
      </c>
      <c r="C91" s="117"/>
      <c r="D91" s="52" t="s">
        <v>397</v>
      </c>
      <c r="E91" s="52" t="s">
        <v>310</v>
      </c>
      <c r="F91" s="53">
        <v>1</v>
      </c>
      <c r="G91" s="54">
        <v>25625</v>
      </c>
      <c r="H91" s="55">
        <v>28187.5</v>
      </c>
      <c r="I91" s="56">
        <f t="shared" si="8"/>
        <v>40267.857142857145</v>
      </c>
      <c r="J91" s="274"/>
      <c r="K91" s="312"/>
      <c r="L91" s="313"/>
      <c r="M91" s="277"/>
      <c r="N91" s="278"/>
      <c r="O91" s="279"/>
      <c r="P91" s="280"/>
      <c r="Q91" s="281"/>
      <c r="R91" s="282"/>
      <c r="S91" s="283"/>
      <c r="T91" s="284"/>
      <c r="U91" s="285"/>
      <c r="V91" s="286"/>
      <c r="W91" s="287"/>
      <c r="X91" s="288"/>
      <c r="Y91" s="289"/>
      <c r="Z91" s="290"/>
      <c r="AA91" s="291"/>
      <c r="AB91" s="111">
        <f t="shared" si="9"/>
        <v>0</v>
      </c>
      <c r="AC91" s="111">
        <f t="shared" si="10"/>
        <v>0</v>
      </c>
      <c r="AD91" s="112">
        <f t="shared" si="11"/>
        <v>0</v>
      </c>
    </row>
    <row r="92" spans="1:30" ht="63" customHeight="1">
      <c r="A92" s="118" t="s">
        <v>398</v>
      </c>
      <c r="B92" s="119" t="s">
        <v>399</v>
      </c>
      <c r="C92" s="117"/>
      <c r="D92" s="52" t="s">
        <v>400</v>
      </c>
      <c r="E92" s="52" t="s">
        <v>177</v>
      </c>
      <c r="F92" s="53">
        <v>1</v>
      </c>
      <c r="G92" s="54">
        <v>33906.25</v>
      </c>
      <c r="H92" s="55">
        <v>37296.875</v>
      </c>
      <c r="I92" s="56">
        <f t="shared" si="8"/>
        <v>53281.25</v>
      </c>
      <c r="J92" s="274"/>
      <c r="K92" s="312"/>
      <c r="L92" s="313"/>
      <c r="M92" s="277"/>
      <c r="N92" s="278"/>
      <c r="O92" s="279"/>
      <c r="P92" s="280"/>
      <c r="Q92" s="281"/>
      <c r="R92" s="282"/>
      <c r="S92" s="283"/>
      <c r="T92" s="284"/>
      <c r="U92" s="285"/>
      <c r="V92" s="286"/>
      <c r="W92" s="287"/>
      <c r="X92" s="288"/>
      <c r="Y92" s="289"/>
      <c r="Z92" s="290"/>
      <c r="AA92" s="291"/>
      <c r="AB92" s="111">
        <f t="shared" si="9"/>
        <v>0</v>
      </c>
      <c r="AC92" s="111">
        <f t="shared" si="10"/>
        <v>0</v>
      </c>
      <c r="AD92" s="112">
        <f t="shared" si="11"/>
        <v>0</v>
      </c>
    </row>
    <row r="93" spans="1:30" ht="63" customHeight="1">
      <c r="A93" s="118" t="s">
        <v>401</v>
      </c>
      <c r="B93" s="119" t="s">
        <v>402</v>
      </c>
      <c r="C93" s="117"/>
      <c r="D93" s="52" t="s">
        <v>403</v>
      </c>
      <c r="E93" s="52" t="s">
        <v>177</v>
      </c>
      <c r="F93" s="53">
        <v>1</v>
      </c>
      <c r="G93" s="54">
        <v>32656.25</v>
      </c>
      <c r="H93" s="55">
        <v>35921.875</v>
      </c>
      <c r="I93" s="56">
        <f t="shared" si="8"/>
        <v>51316.96428571429</v>
      </c>
      <c r="J93" s="274"/>
      <c r="K93" s="312"/>
      <c r="L93" s="313"/>
      <c r="M93" s="277"/>
      <c r="N93" s="278"/>
      <c r="O93" s="279"/>
      <c r="P93" s="280"/>
      <c r="Q93" s="281"/>
      <c r="R93" s="282"/>
      <c r="S93" s="283"/>
      <c r="T93" s="284"/>
      <c r="U93" s="285"/>
      <c r="V93" s="286"/>
      <c r="W93" s="287"/>
      <c r="X93" s="288"/>
      <c r="Y93" s="289"/>
      <c r="Z93" s="290"/>
      <c r="AA93" s="291"/>
      <c r="AB93" s="111">
        <f t="shared" si="9"/>
        <v>0</v>
      </c>
      <c r="AC93" s="111">
        <f t="shared" si="10"/>
        <v>0</v>
      </c>
      <c r="AD93" s="112">
        <f t="shared" si="11"/>
        <v>0</v>
      </c>
    </row>
    <row r="94" spans="1:30" ht="63" customHeight="1">
      <c r="A94" s="118" t="s">
        <v>404</v>
      </c>
      <c r="B94" s="119" t="s">
        <v>405</v>
      </c>
      <c r="C94" s="117"/>
      <c r="D94" s="52" t="s">
        <v>406</v>
      </c>
      <c r="E94" s="52" t="s">
        <v>177</v>
      </c>
      <c r="F94" s="53">
        <v>1</v>
      </c>
      <c r="G94" s="54">
        <v>30312.5</v>
      </c>
      <c r="H94" s="55">
        <v>33343.75</v>
      </c>
      <c r="I94" s="56">
        <f t="shared" si="8"/>
        <v>47633.928571428572</v>
      </c>
      <c r="J94" s="274"/>
      <c r="K94" s="312"/>
      <c r="L94" s="313"/>
      <c r="M94" s="277"/>
      <c r="N94" s="278"/>
      <c r="O94" s="279"/>
      <c r="P94" s="280"/>
      <c r="Q94" s="281"/>
      <c r="R94" s="282"/>
      <c r="S94" s="283"/>
      <c r="T94" s="284"/>
      <c r="U94" s="285"/>
      <c r="V94" s="286"/>
      <c r="W94" s="287"/>
      <c r="X94" s="288"/>
      <c r="Y94" s="289"/>
      <c r="Z94" s="290"/>
      <c r="AA94" s="291"/>
      <c r="AB94" s="111">
        <f t="shared" si="9"/>
        <v>0</v>
      </c>
      <c r="AC94" s="111">
        <f t="shared" si="10"/>
        <v>0</v>
      </c>
      <c r="AD94" s="112">
        <f t="shared" si="11"/>
        <v>0</v>
      </c>
    </row>
    <row r="95" spans="1:30" ht="63" customHeight="1">
      <c r="A95" s="118" t="s">
        <v>407</v>
      </c>
      <c r="B95" s="119" t="s">
        <v>408</v>
      </c>
      <c r="C95" s="117"/>
      <c r="D95" s="52" t="s">
        <v>409</v>
      </c>
      <c r="E95" s="52" t="s">
        <v>93</v>
      </c>
      <c r="F95" s="53">
        <v>1</v>
      </c>
      <c r="G95" s="54">
        <v>25781.25</v>
      </c>
      <c r="H95" s="55">
        <v>28359.375</v>
      </c>
      <c r="I95" s="56">
        <f t="shared" si="8"/>
        <v>40513.392857142862</v>
      </c>
      <c r="J95" s="274"/>
      <c r="K95" s="312"/>
      <c r="L95" s="313"/>
      <c r="M95" s="277"/>
      <c r="N95" s="278"/>
      <c r="O95" s="279"/>
      <c r="P95" s="280"/>
      <c r="Q95" s="281"/>
      <c r="R95" s="282"/>
      <c r="S95" s="283"/>
      <c r="T95" s="284"/>
      <c r="U95" s="285"/>
      <c r="V95" s="286"/>
      <c r="W95" s="287"/>
      <c r="X95" s="288"/>
      <c r="Y95" s="289"/>
      <c r="Z95" s="290"/>
      <c r="AA95" s="291"/>
      <c r="AB95" s="111">
        <f t="shared" si="9"/>
        <v>0</v>
      </c>
      <c r="AC95" s="111">
        <f t="shared" si="10"/>
        <v>0</v>
      </c>
      <c r="AD95" s="112">
        <f t="shared" si="11"/>
        <v>0</v>
      </c>
    </row>
    <row r="96" spans="1:30" ht="63" customHeight="1">
      <c r="A96" s="118" t="s">
        <v>410</v>
      </c>
      <c r="B96" s="119" t="s">
        <v>411</v>
      </c>
      <c r="C96" s="117"/>
      <c r="D96" s="52" t="s">
        <v>412</v>
      </c>
      <c r="E96" s="52" t="s">
        <v>316</v>
      </c>
      <c r="F96" s="53">
        <v>1</v>
      </c>
      <c r="G96" s="54">
        <v>25468.75</v>
      </c>
      <c r="H96" s="55">
        <v>28015.625</v>
      </c>
      <c r="I96" s="56">
        <f t="shared" si="8"/>
        <v>40022.321428571428</v>
      </c>
      <c r="J96" s="274"/>
      <c r="K96" s="312"/>
      <c r="L96" s="313"/>
      <c r="M96" s="277"/>
      <c r="N96" s="278"/>
      <c r="O96" s="279"/>
      <c r="P96" s="280"/>
      <c r="Q96" s="281"/>
      <c r="R96" s="282"/>
      <c r="S96" s="283"/>
      <c r="T96" s="284"/>
      <c r="U96" s="285"/>
      <c r="V96" s="286"/>
      <c r="W96" s="287"/>
      <c r="X96" s="288"/>
      <c r="Y96" s="289"/>
      <c r="Z96" s="290"/>
      <c r="AA96" s="291"/>
      <c r="AB96" s="111">
        <f t="shared" si="9"/>
        <v>0</v>
      </c>
      <c r="AC96" s="111">
        <f t="shared" si="10"/>
        <v>0</v>
      </c>
      <c r="AD96" s="112">
        <f t="shared" si="11"/>
        <v>0</v>
      </c>
    </row>
    <row r="97" spans="1:30" ht="63" customHeight="1">
      <c r="A97" s="118" t="s">
        <v>413</v>
      </c>
      <c r="B97" s="119" t="s">
        <v>414</v>
      </c>
      <c r="C97" s="117"/>
      <c r="D97" s="52" t="s">
        <v>415</v>
      </c>
      <c r="E97" s="52" t="s">
        <v>310</v>
      </c>
      <c r="F97" s="53">
        <v>1</v>
      </c>
      <c r="G97" s="54">
        <v>24531.25</v>
      </c>
      <c r="H97" s="55">
        <v>26984.375</v>
      </c>
      <c r="I97" s="56">
        <f t="shared" si="8"/>
        <v>38549.107142857145</v>
      </c>
      <c r="J97" s="274"/>
      <c r="K97" s="312"/>
      <c r="L97" s="313"/>
      <c r="M97" s="277"/>
      <c r="N97" s="278"/>
      <c r="O97" s="279"/>
      <c r="P97" s="280"/>
      <c r="Q97" s="281"/>
      <c r="R97" s="282"/>
      <c r="S97" s="283"/>
      <c r="T97" s="284"/>
      <c r="U97" s="285"/>
      <c r="V97" s="286"/>
      <c r="W97" s="287"/>
      <c r="X97" s="288"/>
      <c r="Y97" s="289"/>
      <c r="Z97" s="290"/>
      <c r="AA97" s="291"/>
      <c r="AB97" s="111">
        <f t="shared" si="9"/>
        <v>0</v>
      </c>
      <c r="AC97" s="111">
        <f t="shared" si="10"/>
        <v>0</v>
      </c>
      <c r="AD97" s="112">
        <f t="shared" si="11"/>
        <v>0</v>
      </c>
    </row>
    <row r="98" spans="1:30" ht="63" customHeight="1">
      <c r="A98" s="118" t="s">
        <v>416</v>
      </c>
      <c r="B98" s="119" t="s">
        <v>417</v>
      </c>
      <c r="C98" s="117"/>
      <c r="D98" s="52" t="s">
        <v>400</v>
      </c>
      <c r="E98" s="52" t="s">
        <v>177</v>
      </c>
      <c r="F98" s="53">
        <v>1</v>
      </c>
      <c r="G98" s="54">
        <v>33593.75</v>
      </c>
      <c r="H98" s="55">
        <v>36953.125</v>
      </c>
      <c r="I98" s="56">
        <f t="shared" si="8"/>
        <v>52790.178571428572</v>
      </c>
      <c r="J98" s="274"/>
      <c r="K98" s="312"/>
      <c r="L98" s="313"/>
      <c r="M98" s="277"/>
      <c r="N98" s="278"/>
      <c r="O98" s="279"/>
      <c r="P98" s="280"/>
      <c r="Q98" s="281"/>
      <c r="R98" s="282"/>
      <c r="S98" s="283"/>
      <c r="T98" s="284"/>
      <c r="U98" s="285"/>
      <c r="V98" s="286"/>
      <c r="W98" s="287"/>
      <c r="X98" s="288"/>
      <c r="Y98" s="289"/>
      <c r="Z98" s="290"/>
      <c r="AA98" s="291"/>
      <c r="AB98" s="111">
        <f t="shared" si="9"/>
        <v>0</v>
      </c>
      <c r="AC98" s="111">
        <f t="shared" si="10"/>
        <v>0</v>
      </c>
      <c r="AD98" s="112">
        <f t="shared" si="11"/>
        <v>0</v>
      </c>
    </row>
    <row r="99" spans="1:30" ht="63" customHeight="1">
      <c r="A99" s="118" t="s">
        <v>418</v>
      </c>
      <c r="B99" s="119" t="s">
        <v>419</v>
      </c>
      <c r="C99" s="117"/>
      <c r="D99" s="52" t="s">
        <v>403</v>
      </c>
      <c r="E99" s="52" t="s">
        <v>177</v>
      </c>
      <c r="F99" s="53">
        <v>1</v>
      </c>
      <c r="G99" s="54">
        <v>31562.5</v>
      </c>
      <c r="H99" s="55">
        <v>34718.75</v>
      </c>
      <c r="I99" s="56">
        <f t="shared" ref="I99:I103" si="12">H99/0.7</f>
        <v>49598.21428571429</v>
      </c>
      <c r="J99" s="274"/>
      <c r="K99" s="312"/>
      <c r="L99" s="313"/>
      <c r="M99" s="277"/>
      <c r="N99" s="278"/>
      <c r="O99" s="279"/>
      <c r="P99" s="280"/>
      <c r="Q99" s="281"/>
      <c r="R99" s="282"/>
      <c r="S99" s="283"/>
      <c r="T99" s="284"/>
      <c r="U99" s="285"/>
      <c r="V99" s="286"/>
      <c r="W99" s="287"/>
      <c r="X99" s="288"/>
      <c r="Y99" s="289"/>
      <c r="Z99" s="290"/>
      <c r="AA99" s="291"/>
      <c r="AB99" s="111">
        <f t="shared" ref="AB99:AB103" si="13">SUM(J99:AA99)</f>
        <v>0</v>
      </c>
      <c r="AC99" s="111">
        <f t="shared" ref="AC99:AC103" si="14">AB99*F99</f>
        <v>0</v>
      </c>
      <c r="AD99" s="112">
        <f t="shared" si="11"/>
        <v>0</v>
      </c>
    </row>
    <row r="100" spans="1:30" ht="63" customHeight="1">
      <c r="A100" s="118" t="s">
        <v>420</v>
      </c>
      <c r="B100" s="119" t="s">
        <v>421</v>
      </c>
      <c r="C100" s="117"/>
      <c r="D100" s="52" t="s">
        <v>406</v>
      </c>
      <c r="E100" s="52" t="s">
        <v>177</v>
      </c>
      <c r="F100" s="53">
        <v>1</v>
      </c>
      <c r="G100" s="54">
        <v>31562.5</v>
      </c>
      <c r="H100" s="55">
        <v>34718.75</v>
      </c>
      <c r="I100" s="56">
        <f t="shared" si="12"/>
        <v>49598.21428571429</v>
      </c>
      <c r="J100" s="274"/>
      <c r="K100" s="312"/>
      <c r="L100" s="313"/>
      <c r="M100" s="277"/>
      <c r="N100" s="278"/>
      <c r="O100" s="279"/>
      <c r="P100" s="280"/>
      <c r="Q100" s="281"/>
      <c r="R100" s="282"/>
      <c r="S100" s="283"/>
      <c r="T100" s="284"/>
      <c r="U100" s="285"/>
      <c r="V100" s="286"/>
      <c r="W100" s="287"/>
      <c r="X100" s="288"/>
      <c r="Y100" s="289"/>
      <c r="Z100" s="290"/>
      <c r="AA100" s="291"/>
      <c r="AB100" s="111">
        <f t="shared" si="13"/>
        <v>0</v>
      </c>
      <c r="AC100" s="111">
        <f t="shared" si="14"/>
        <v>0</v>
      </c>
      <c r="AD100" s="112">
        <f t="shared" si="11"/>
        <v>0</v>
      </c>
    </row>
    <row r="101" spans="1:30" ht="63" customHeight="1">
      <c r="A101" s="118" t="s">
        <v>422</v>
      </c>
      <c r="B101" s="119" t="s">
        <v>423</v>
      </c>
      <c r="C101" s="117"/>
      <c r="D101" s="52" t="s">
        <v>409</v>
      </c>
      <c r="E101" s="52" t="s">
        <v>93</v>
      </c>
      <c r="F101" s="53">
        <v>1</v>
      </c>
      <c r="G101" s="54">
        <v>27656.25</v>
      </c>
      <c r="H101" s="55">
        <v>30421.875</v>
      </c>
      <c r="I101" s="56">
        <f t="shared" si="12"/>
        <v>43459.821428571435</v>
      </c>
      <c r="J101" s="274"/>
      <c r="K101" s="312"/>
      <c r="L101" s="313"/>
      <c r="M101" s="277"/>
      <c r="N101" s="278"/>
      <c r="O101" s="279"/>
      <c r="P101" s="280"/>
      <c r="Q101" s="281"/>
      <c r="R101" s="282"/>
      <c r="S101" s="283"/>
      <c r="T101" s="284"/>
      <c r="U101" s="285"/>
      <c r="V101" s="286"/>
      <c r="W101" s="287"/>
      <c r="X101" s="288"/>
      <c r="Y101" s="289"/>
      <c r="Z101" s="290"/>
      <c r="AA101" s="291"/>
      <c r="AB101" s="111">
        <f t="shared" si="13"/>
        <v>0</v>
      </c>
      <c r="AC101" s="111">
        <f t="shared" si="14"/>
        <v>0</v>
      </c>
      <c r="AD101" s="112">
        <f t="shared" si="11"/>
        <v>0</v>
      </c>
    </row>
    <row r="102" spans="1:30" ht="63" customHeight="1">
      <c r="A102" s="118" t="s">
        <v>424</v>
      </c>
      <c r="B102" s="119" t="s">
        <v>425</v>
      </c>
      <c r="C102" s="117"/>
      <c r="D102" s="52" t="s">
        <v>412</v>
      </c>
      <c r="E102" s="52" t="s">
        <v>316</v>
      </c>
      <c r="F102" s="53">
        <v>1</v>
      </c>
      <c r="G102" s="54">
        <v>25312.5</v>
      </c>
      <c r="H102" s="55">
        <v>27843.75</v>
      </c>
      <c r="I102" s="56">
        <f t="shared" si="12"/>
        <v>39776.785714285717</v>
      </c>
      <c r="J102" s="274"/>
      <c r="K102" s="312"/>
      <c r="L102" s="313"/>
      <c r="M102" s="277"/>
      <c r="N102" s="278"/>
      <c r="O102" s="279"/>
      <c r="P102" s="280"/>
      <c r="Q102" s="281"/>
      <c r="R102" s="282"/>
      <c r="S102" s="283"/>
      <c r="T102" s="284"/>
      <c r="U102" s="285"/>
      <c r="V102" s="286"/>
      <c r="W102" s="287"/>
      <c r="X102" s="288"/>
      <c r="Y102" s="289"/>
      <c r="Z102" s="290"/>
      <c r="AA102" s="291"/>
      <c r="AB102" s="111">
        <f t="shared" si="13"/>
        <v>0</v>
      </c>
      <c r="AC102" s="111">
        <f t="shared" si="14"/>
        <v>0</v>
      </c>
      <c r="AD102" s="112">
        <f t="shared" si="11"/>
        <v>0</v>
      </c>
    </row>
    <row r="103" spans="1:30" ht="63" customHeight="1">
      <c r="A103" s="122" t="s">
        <v>426</v>
      </c>
      <c r="B103" s="123" t="s">
        <v>427</v>
      </c>
      <c r="C103" s="124"/>
      <c r="D103" s="72" t="s">
        <v>415</v>
      </c>
      <c r="E103" s="72" t="s">
        <v>310</v>
      </c>
      <c r="F103" s="73">
        <v>1</v>
      </c>
      <c r="G103" s="74">
        <v>25625</v>
      </c>
      <c r="H103" s="75">
        <v>28187.5</v>
      </c>
      <c r="I103" s="76">
        <f t="shared" si="12"/>
        <v>40267.857142857145</v>
      </c>
      <c r="J103" s="292"/>
      <c r="K103" s="314"/>
      <c r="L103" s="315"/>
      <c r="M103" s="295"/>
      <c r="N103" s="296"/>
      <c r="O103" s="297"/>
      <c r="P103" s="298"/>
      <c r="Q103" s="299"/>
      <c r="R103" s="300"/>
      <c r="S103" s="301"/>
      <c r="T103" s="302"/>
      <c r="U103" s="303"/>
      <c r="V103" s="304"/>
      <c r="W103" s="305"/>
      <c r="X103" s="306"/>
      <c r="Y103" s="307"/>
      <c r="Z103" s="308"/>
      <c r="AA103" s="309"/>
      <c r="AB103" s="125">
        <f t="shared" si="13"/>
        <v>0</v>
      </c>
      <c r="AC103" s="125">
        <f t="shared" si="14"/>
        <v>0</v>
      </c>
      <c r="AD103" s="126">
        <f t="shared" si="11"/>
        <v>0</v>
      </c>
    </row>
    <row r="104" spans="1:30" ht="53.4" customHeight="1">
      <c r="A104" s="437" t="s">
        <v>20</v>
      </c>
      <c r="B104" s="409"/>
      <c r="C104" s="409"/>
      <c r="D104" s="409"/>
      <c r="E104" s="409"/>
      <c r="F104" s="409"/>
      <c r="G104" s="409"/>
      <c r="H104" s="409"/>
      <c r="I104" s="411"/>
      <c r="J104" s="79">
        <f t="shared" ref="J104:AA104" si="15">SUM(J3:J12,J13:J41,J42:J103)</f>
        <v>0</v>
      </c>
      <c r="K104" s="79">
        <f t="shared" si="15"/>
        <v>0</v>
      </c>
      <c r="L104" s="79">
        <f t="shared" si="15"/>
        <v>0</v>
      </c>
      <c r="M104" s="79">
        <f t="shared" si="15"/>
        <v>0</v>
      </c>
      <c r="N104" s="79">
        <f t="shared" si="15"/>
        <v>0</v>
      </c>
      <c r="O104" s="79">
        <f t="shared" si="15"/>
        <v>0</v>
      </c>
      <c r="P104" s="79">
        <f t="shared" si="15"/>
        <v>0</v>
      </c>
      <c r="Q104" s="79">
        <f t="shared" si="15"/>
        <v>0</v>
      </c>
      <c r="R104" s="79">
        <f t="shared" si="15"/>
        <v>0</v>
      </c>
      <c r="S104" s="79">
        <f t="shared" si="15"/>
        <v>0</v>
      </c>
      <c r="T104" s="79">
        <f t="shared" si="15"/>
        <v>0</v>
      </c>
      <c r="U104" s="79">
        <f t="shared" si="15"/>
        <v>0</v>
      </c>
      <c r="V104" s="79">
        <f t="shared" si="15"/>
        <v>0</v>
      </c>
      <c r="W104" s="79">
        <f t="shared" si="15"/>
        <v>0</v>
      </c>
      <c r="X104" s="79">
        <f t="shared" si="15"/>
        <v>0</v>
      </c>
      <c r="Y104" s="79">
        <f t="shared" si="15"/>
        <v>0</v>
      </c>
      <c r="Z104" s="79">
        <f t="shared" si="15"/>
        <v>0</v>
      </c>
      <c r="AA104" s="79">
        <f t="shared" si="15"/>
        <v>0</v>
      </c>
      <c r="AB104" s="79">
        <f>SUM(AB42:AB103,AB13:AB41,AB3:AB12)</f>
        <v>0</v>
      </c>
      <c r="AC104" s="79">
        <f>SUM(AC42:AC103,AC13:AC41,AC3:AC12)</f>
        <v>0</v>
      </c>
      <c r="AD104" s="127">
        <f>SUM(AD42:AD103,AD13:AD41,AD3:AD12)</f>
        <v>0</v>
      </c>
    </row>
  </sheetData>
  <sheetProtection algorithmName="SHA-512" hashValue="9RvsV0KOZcNUMGvoCZmHrCRuUVEnsPJXoW32oBKUlDMqH+HpIZ8HON+GuPpYylyCNL+mjkU8IAr4lDkUwpoeLA==" saltValue="NMW3tFSeMFfF8DZfepz0kw==" spinCount="100000" sheet="1" objects="1" scenarios="1"/>
  <mergeCells count="14">
    <mergeCell ref="AD1:AD2"/>
    <mergeCell ref="A104:I104"/>
    <mergeCell ref="A1:A2"/>
    <mergeCell ref="C1:C2"/>
    <mergeCell ref="D1:D2"/>
    <mergeCell ref="E1:E2"/>
    <mergeCell ref="F1:F2"/>
    <mergeCell ref="B1:B2"/>
    <mergeCell ref="J1:AA1"/>
    <mergeCell ref="AB1:AB2"/>
    <mergeCell ref="AC1:AC2"/>
    <mergeCell ref="G1:G2"/>
    <mergeCell ref="H1:H2"/>
    <mergeCell ref="I1:I2"/>
  </mergeCells>
  <phoneticPr fontId="34"/>
  <pageMargins left="0.7" right="0.7" top="0.75" bottom="0.75" header="0.3" footer="0.3"/>
  <pageSetup orientation="portrait"/>
  <headerFooter>
    <oddFooter>&amp;C&amp;"ヒラギノ角ゴ ProN W3,Regular"&amp;12&amp;K000000&amp;P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A43"/>
  <sheetViews>
    <sheetView showGridLines="0" zoomScale="77" zoomScaleNormal="77" workbookViewId="0">
      <selection activeCell="G5" sqref="G5"/>
    </sheetView>
  </sheetViews>
  <sheetFormatPr defaultColWidth="10.81640625" defaultRowHeight="10.050000000000001" customHeight="1"/>
  <cols>
    <col min="1" max="1" width="3.453125" style="5" customWidth="1"/>
    <col min="2" max="2" width="4.36328125" style="5" customWidth="1"/>
    <col min="3" max="3" width="8" style="5" customWidth="1"/>
    <col min="4" max="4" width="7.6328125" style="5" customWidth="1"/>
    <col min="5" max="5" width="23.36328125" style="5" customWidth="1"/>
    <col min="6" max="6" width="8" style="5" customWidth="1"/>
    <col min="7" max="7" width="5.1796875" style="5" customWidth="1"/>
    <col min="8" max="8" width="5.36328125" style="5" customWidth="1"/>
    <col min="9" max="11" width="9.36328125" style="5" customWidth="1"/>
    <col min="12" max="23" width="3.453125" style="5" customWidth="1"/>
    <col min="24" max="24" width="5.36328125" style="5" customWidth="1"/>
    <col min="25" max="25" width="6.90625" style="5" customWidth="1"/>
    <col min="26" max="26" width="6.81640625" style="5" customWidth="1"/>
    <col min="27" max="28" width="10.81640625" style="5" customWidth="1"/>
    <col min="29" max="16384" width="10.81640625" style="5"/>
  </cols>
  <sheetData>
    <row r="1" spans="1:27" ht="10.95" customHeight="1">
      <c r="A1" s="416" t="s">
        <v>429</v>
      </c>
      <c r="B1" s="464" t="s">
        <v>430</v>
      </c>
      <c r="C1" s="445" t="s">
        <v>25</v>
      </c>
      <c r="D1" s="445" t="s">
        <v>26</v>
      </c>
      <c r="E1" s="446" t="s">
        <v>27</v>
      </c>
      <c r="F1" s="445" t="s">
        <v>28</v>
      </c>
      <c r="G1" s="445" t="s">
        <v>29</v>
      </c>
      <c r="H1" s="446" t="s">
        <v>30</v>
      </c>
      <c r="I1" s="455" t="s">
        <v>31</v>
      </c>
      <c r="J1" s="456" t="s">
        <v>32</v>
      </c>
      <c r="K1" s="457" t="s">
        <v>33</v>
      </c>
      <c r="L1" s="416" t="s">
        <v>431</v>
      </c>
      <c r="M1" s="417"/>
      <c r="N1" s="417"/>
      <c r="O1" s="417"/>
      <c r="P1" s="417"/>
      <c r="Q1" s="417"/>
      <c r="R1" s="417"/>
      <c r="S1" s="417"/>
      <c r="T1" s="417"/>
      <c r="U1" s="417"/>
      <c r="V1" s="417"/>
      <c r="W1" s="418"/>
      <c r="X1" s="453" t="s">
        <v>147</v>
      </c>
      <c r="Y1" s="454" t="s">
        <v>432</v>
      </c>
      <c r="Z1" s="447" t="s">
        <v>37</v>
      </c>
      <c r="AA1" s="448" t="s">
        <v>433</v>
      </c>
    </row>
    <row r="2" spans="1:27" ht="54.9" customHeight="1">
      <c r="A2" s="419"/>
      <c r="B2" s="430"/>
      <c r="C2" s="421"/>
      <c r="D2" s="415"/>
      <c r="E2" s="430"/>
      <c r="F2" s="421"/>
      <c r="G2" s="421"/>
      <c r="H2" s="430"/>
      <c r="I2" s="423"/>
      <c r="J2" s="423"/>
      <c r="K2" s="426"/>
      <c r="L2" s="128" t="s">
        <v>434</v>
      </c>
      <c r="M2" s="129" t="s">
        <v>435</v>
      </c>
      <c r="N2" s="130" t="s">
        <v>436</v>
      </c>
      <c r="O2" s="131" t="s">
        <v>437</v>
      </c>
      <c r="P2" s="132" t="s">
        <v>438</v>
      </c>
      <c r="Q2" s="133" t="s">
        <v>439</v>
      </c>
      <c r="R2" s="134" t="s">
        <v>440</v>
      </c>
      <c r="S2" s="135" t="s">
        <v>441</v>
      </c>
      <c r="T2" s="136" t="s">
        <v>442</v>
      </c>
      <c r="U2" s="137" t="s">
        <v>443</v>
      </c>
      <c r="V2" s="138" t="s">
        <v>444</v>
      </c>
      <c r="W2" s="139" t="s">
        <v>445</v>
      </c>
      <c r="X2" s="419"/>
      <c r="Y2" s="421"/>
      <c r="Z2" s="426"/>
      <c r="AA2" s="449"/>
    </row>
    <row r="3" spans="1:27" ht="120" customHeight="1">
      <c r="A3" s="141">
        <v>1</v>
      </c>
      <c r="B3" s="142" t="s">
        <v>446</v>
      </c>
      <c r="C3" s="143">
        <v>22.14</v>
      </c>
      <c r="D3" s="144"/>
      <c r="E3" s="101"/>
      <c r="F3" s="145" t="s">
        <v>447</v>
      </c>
      <c r="G3" s="145" t="s">
        <v>310</v>
      </c>
      <c r="H3" s="143">
        <v>9</v>
      </c>
      <c r="I3" s="44">
        <v>21093.75</v>
      </c>
      <c r="J3" s="45">
        <v>23203.125</v>
      </c>
      <c r="K3" s="46">
        <f t="shared" ref="K3:K42" si="0">J3/0.7</f>
        <v>33147.321428571428</v>
      </c>
      <c r="L3" s="316"/>
      <c r="M3" s="317"/>
      <c r="N3" s="318"/>
      <c r="O3" s="319"/>
      <c r="P3" s="320"/>
      <c r="Q3" s="321"/>
      <c r="R3" s="322"/>
      <c r="S3" s="323"/>
      <c r="T3" s="324" t="s">
        <v>448</v>
      </c>
      <c r="U3" s="325"/>
      <c r="V3" s="326"/>
      <c r="W3" s="327" t="s">
        <v>448</v>
      </c>
      <c r="X3" s="47">
        <f t="shared" ref="X3:X42" si="1">SUM(L3:W3)</f>
        <v>0</v>
      </c>
      <c r="Y3" s="47">
        <f t="shared" ref="Y3:Y42" si="2">X3*H3</f>
        <v>0</v>
      </c>
      <c r="Z3" s="153">
        <f t="shared" ref="Z3:Z42" si="3">I3*X3</f>
        <v>0</v>
      </c>
      <c r="AA3" s="140"/>
    </row>
    <row r="4" spans="1:27" ht="80.7" customHeight="1">
      <c r="A4" s="154">
        <v>2</v>
      </c>
      <c r="B4" s="58" t="s">
        <v>446</v>
      </c>
      <c r="C4" s="155">
        <v>22.13</v>
      </c>
      <c r="D4" s="61"/>
      <c r="E4" s="108"/>
      <c r="F4" s="156" t="s">
        <v>447</v>
      </c>
      <c r="G4" s="156" t="s">
        <v>63</v>
      </c>
      <c r="H4" s="155">
        <v>6</v>
      </c>
      <c r="I4" s="54">
        <v>5625</v>
      </c>
      <c r="J4" s="55">
        <v>6187.5</v>
      </c>
      <c r="K4" s="56">
        <f t="shared" si="0"/>
        <v>8839.2857142857156</v>
      </c>
      <c r="L4" s="328"/>
      <c r="M4" s="329"/>
      <c r="N4" s="330"/>
      <c r="O4" s="331"/>
      <c r="P4" s="332"/>
      <c r="Q4" s="333"/>
      <c r="R4" s="334"/>
      <c r="S4" s="335"/>
      <c r="T4" s="336" t="s">
        <v>448</v>
      </c>
      <c r="U4" s="337"/>
      <c r="V4" s="338"/>
      <c r="W4" s="339" t="s">
        <v>448</v>
      </c>
      <c r="X4" s="57">
        <f t="shared" si="1"/>
        <v>0</v>
      </c>
      <c r="Y4" s="57">
        <f t="shared" si="2"/>
        <v>0</v>
      </c>
      <c r="Z4" s="48">
        <f t="shared" si="3"/>
        <v>0</v>
      </c>
      <c r="AA4" s="140"/>
    </row>
    <row r="5" spans="1:27" ht="90.15" customHeight="1">
      <c r="A5" s="154">
        <v>3</v>
      </c>
      <c r="B5" s="58" t="s">
        <v>446</v>
      </c>
      <c r="C5" s="155">
        <v>22.12</v>
      </c>
      <c r="D5" s="61"/>
      <c r="E5" s="108"/>
      <c r="F5" s="156" t="s">
        <v>122</v>
      </c>
      <c r="G5" s="156" t="s">
        <v>449</v>
      </c>
      <c r="H5" s="155">
        <v>10</v>
      </c>
      <c r="I5" s="54">
        <v>7500</v>
      </c>
      <c r="J5" s="55">
        <v>8250</v>
      </c>
      <c r="K5" s="56">
        <f t="shared" si="0"/>
        <v>11785.714285714286</v>
      </c>
      <c r="L5" s="328"/>
      <c r="M5" s="329"/>
      <c r="N5" s="330"/>
      <c r="O5" s="331"/>
      <c r="P5" s="332"/>
      <c r="Q5" s="333"/>
      <c r="R5" s="334"/>
      <c r="S5" s="335"/>
      <c r="T5" s="336" t="s">
        <v>448</v>
      </c>
      <c r="U5" s="337"/>
      <c r="V5" s="338"/>
      <c r="W5" s="339" t="s">
        <v>448</v>
      </c>
      <c r="X5" s="57">
        <f t="shared" si="1"/>
        <v>0</v>
      </c>
      <c r="Y5" s="57">
        <f t="shared" si="2"/>
        <v>0</v>
      </c>
      <c r="Z5" s="48">
        <f t="shared" si="3"/>
        <v>0</v>
      </c>
      <c r="AA5" s="140"/>
    </row>
    <row r="6" spans="1:27" ht="86.25" customHeight="1">
      <c r="A6" s="154">
        <v>4</v>
      </c>
      <c r="B6" s="58" t="s">
        <v>446</v>
      </c>
      <c r="C6" s="155">
        <v>22.11</v>
      </c>
      <c r="D6" s="61"/>
      <c r="E6" s="108"/>
      <c r="F6" s="156" t="s">
        <v>122</v>
      </c>
      <c r="G6" s="156" t="s">
        <v>99</v>
      </c>
      <c r="H6" s="155">
        <v>9</v>
      </c>
      <c r="I6" s="54">
        <v>12500</v>
      </c>
      <c r="J6" s="55">
        <v>13750</v>
      </c>
      <c r="K6" s="56">
        <f t="shared" si="0"/>
        <v>19642.857142857145</v>
      </c>
      <c r="L6" s="328"/>
      <c r="M6" s="329"/>
      <c r="N6" s="330"/>
      <c r="O6" s="331"/>
      <c r="P6" s="332"/>
      <c r="Q6" s="333"/>
      <c r="R6" s="334"/>
      <c r="S6" s="335"/>
      <c r="T6" s="336" t="s">
        <v>448</v>
      </c>
      <c r="U6" s="337"/>
      <c r="V6" s="338"/>
      <c r="W6" s="339" t="s">
        <v>448</v>
      </c>
      <c r="X6" s="57">
        <f t="shared" si="1"/>
        <v>0</v>
      </c>
      <c r="Y6" s="57">
        <f t="shared" si="2"/>
        <v>0</v>
      </c>
      <c r="Z6" s="48">
        <f t="shared" si="3"/>
        <v>0</v>
      </c>
      <c r="AA6" s="140"/>
    </row>
    <row r="7" spans="1:27" ht="138.6" customHeight="1">
      <c r="A7" s="154">
        <v>5</v>
      </c>
      <c r="B7" s="58" t="s">
        <v>446</v>
      </c>
      <c r="C7" s="58" t="s">
        <v>450</v>
      </c>
      <c r="D7" s="61"/>
      <c r="E7" s="108"/>
      <c r="F7" s="156" t="s">
        <v>106</v>
      </c>
      <c r="G7" s="156" t="s">
        <v>310</v>
      </c>
      <c r="H7" s="155">
        <v>12</v>
      </c>
      <c r="I7" s="54">
        <v>26250</v>
      </c>
      <c r="J7" s="55">
        <v>28875</v>
      </c>
      <c r="K7" s="56">
        <f t="shared" si="0"/>
        <v>41250</v>
      </c>
      <c r="L7" s="328"/>
      <c r="M7" s="329"/>
      <c r="N7" s="330"/>
      <c r="O7" s="331"/>
      <c r="P7" s="332"/>
      <c r="Q7" s="333"/>
      <c r="R7" s="334"/>
      <c r="S7" s="335"/>
      <c r="T7" s="336" t="s">
        <v>448</v>
      </c>
      <c r="U7" s="337"/>
      <c r="V7" s="338"/>
      <c r="W7" s="339" t="s">
        <v>448</v>
      </c>
      <c r="X7" s="57">
        <f t="shared" si="1"/>
        <v>0</v>
      </c>
      <c r="Y7" s="57">
        <f t="shared" si="2"/>
        <v>0</v>
      </c>
      <c r="Z7" s="48">
        <f t="shared" si="3"/>
        <v>0</v>
      </c>
      <c r="AA7" s="140"/>
    </row>
    <row r="8" spans="1:27" ht="114.15" customHeight="1">
      <c r="A8" s="154">
        <v>6</v>
      </c>
      <c r="B8" s="58" t="s">
        <v>446</v>
      </c>
      <c r="C8" s="155">
        <v>22.09</v>
      </c>
      <c r="D8" s="61"/>
      <c r="E8" s="108"/>
      <c r="F8" s="156" t="s">
        <v>106</v>
      </c>
      <c r="G8" s="156" t="s">
        <v>59</v>
      </c>
      <c r="H8" s="155">
        <v>8</v>
      </c>
      <c r="I8" s="54">
        <v>18281.25</v>
      </c>
      <c r="J8" s="55">
        <v>20109.375</v>
      </c>
      <c r="K8" s="56">
        <f t="shared" si="0"/>
        <v>28727.678571428572</v>
      </c>
      <c r="L8" s="328"/>
      <c r="M8" s="329"/>
      <c r="N8" s="330"/>
      <c r="O8" s="331"/>
      <c r="P8" s="332"/>
      <c r="Q8" s="333"/>
      <c r="R8" s="334"/>
      <c r="S8" s="335"/>
      <c r="T8" s="336" t="s">
        <v>448</v>
      </c>
      <c r="U8" s="337"/>
      <c r="V8" s="338"/>
      <c r="W8" s="339" t="s">
        <v>448</v>
      </c>
      <c r="X8" s="57">
        <f t="shared" si="1"/>
        <v>0</v>
      </c>
      <c r="Y8" s="57">
        <f t="shared" si="2"/>
        <v>0</v>
      </c>
      <c r="Z8" s="48">
        <f t="shared" si="3"/>
        <v>0</v>
      </c>
      <c r="AA8" s="140"/>
    </row>
    <row r="9" spans="1:27" ht="84.9" customHeight="1">
      <c r="A9" s="154">
        <v>7</v>
      </c>
      <c r="B9" s="58" t="s">
        <v>446</v>
      </c>
      <c r="C9" s="155">
        <v>22.08</v>
      </c>
      <c r="D9" s="61"/>
      <c r="E9" s="108"/>
      <c r="F9" s="156" t="s">
        <v>128</v>
      </c>
      <c r="G9" s="156" t="s">
        <v>63</v>
      </c>
      <c r="H9" s="155">
        <v>10</v>
      </c>
      <c r="I9" s="54">
        <v>6718.75</v>
      </c>
      <c r="J9" s="55">
        <v>7390.625</v>
      </c>
      <c r="K9" s="56">
        <f t="shared" si="0"/>
        <v>10558.035714285716</v>
      </c>
      <c r="L9" s="328"/>
      <c r="M9" s="329"/>
      <c r="N9" s="330"/>
      <c r="O9" s="331"/>
      <c r="P9" s="332"/>
      <c r="Q9" s="333"/>
      <c r="R9" s="334"/>
      <c r="S9" s="335"/>
      <c r="T9" s="336" t="s">
        <v>448</v>
      </c>
      <c r="U9" s="337"/>
      <c r="V9" s="338"/>
      <c r="W9" s="339" t="s">
        <v>448</v>
      </c>
      <c r="X9" s="57">
        <f t="shared" si="1"/>
        <v>0</v>
      </c>
      <c r="Y9" s="57">
        <f t="shared" si="2"/>
        <v>0</v>
      </c>
      <c r="Z9" s="48">
        <f t="shared" si="3"/>
        <v>0</v>
      </c>
      <c r="AA9" s="140"/>
    </row>
    <row r="10" spans="1:27" ht="104.85" customHeight="1">
      <c r="A10" s="154">
        <v>8</v>
      </c>
      <c r="B10" s="58" t="s">
        <v>446</v>
      </c>
      <c r="C10" s="155">
        <v>22.07</v>
      </c>
      <c r="D10" s="61"/>
      <c r="E10" s="108"/>
      <c r="F10" s="58" t="s">
        <v>451</v>
      </c>
      <c r="G10" s="156" t="s">
        <v>310</v>
      </c>
      <c r="H10" s="155">
        <v>8</v>
      </c>
      <c r="I10" s="54">
        <v>35781.25</v>
      </c>
      <c r="J10" s="55">
        <v>39359.375</v>
      </c>
      <c r="K10" s="56">
        <f t="shared" si="0"/>
        <v>56227.678571428572</v>
      </c>
      <c r="L10" s="328"/>
      <c r="M10" s="329"/>
      <c r="N10" s="330"/>
      <c r="O10" s="331"/>
      <c r="P10" s="332"/>
      <c r="Q10" s="333"/>
      <c r="R10" s="334"/>
      <c r="S10" s="335"/>
      <c r="T10" s="336" t="s">
        <v>448</v>
      </c>
      <c r="U10" s="337"/>
      <c r="V10" s="338"/>
      <c r="W10" s="339" t="s">
        <v>448</v>
      </c>
      <c r="X10" s="57">
        <f t="shared" si="1"/>
        <v>0</v>
      </c>
      <c r="Y10" s="57">
        <f t="shared" si="2"/>
        <v>0</v>
      </c>
      <c r="Z10" s="48">
        <f t="shared" si="3"/>
        <v>0</v>
      </c>
      <c r="AA10" s="140"/>
    </row>
    <row r="11" spans="1:27" ht="89.25" customHeight="1">
      <c r="A11" s="154">
        <v>9</v>
      </c>
      <c r="B11" s="58" t="s">
        <v>446</v>
      </c>
      <c r="C11" s="155">
        <v>22.06</v>
      </c>
      <c r="D11" s="61"/>
      <c r="E11" s="108"/>
      <c r="F11" s="156" t="s">
        <v>122</v>
      </c>
      <c r="G11" s="156" t="s">
        <v>63</v>
      </c>
      <c r="H11" s="155">
        <v>8</v>
      </c>
      <c r="I11" s="54">
        <v>7343.75</v>
      </c>
      <c r="J11" s="55">
        <v>8078.125</v>
      </c>
      <c r="K11" s="56">
        <f t="shared" si="0"/>
        <v>11540.178571428572</v>
      </c>
      <c r="L11" s="328"/>
      <c r="M11" s="329"/>
      <c r="N11" s="330"/>
      <c r="O11" s="331"/>
      <c r="P11" s="332"/>
      <c r="Q11" s="333"/>
      <c r="R11" s="334"/>
      <c r="S11" s="335"/>
      <c r="T11" s="336" t="s">
        <v>448</v>
      </c>
      <c r="U11" s="337"/>
      <c r="V11" s="338"/>
      <c r="W11" s="339" t="s">
        <v>448</v>
      </c>
      <c r="X11" s="57">
        <f t="shared" si="1"/>
        <v>0</v>
      </c>
      <c r="Y11" s="57">
        <f t="shared" si="2"/>
        <v>0</v>
      </c>
      <c r="Z11" s="48">
        <f t="shared" si="3"/>
        <v>0</v>
      </c>
      <c r="AA11" s="140"/>
    </row>
    <row r="12" spans="1:27" ht="107.85" customHeight="1">
      <c r="A12" s="154">
        <v>10</v>
      </c>
      <c r="B12" s="58" t="s">
        <v>446</v>
      </c>
      <c r="C12" s="155">
        <v>22.04</v>
      </c>
      <c r="D12" s="61"/>
      <c r="E12" s="108"/>
      <c r="F12" s="156" t="s">
        <v>122</v>
      </c>
      <c r="G12" s="156" t="s">
        <v>99</v>
      </c>
      <c r="H12" s="155">
        <v>8</v>
      </c>
      <c r="I12" s="54">
        <v>10937.5</v>
      </c>
      <c r="J12" s="55">
        <v>12031.25</v>
      </c>
      <c r="K12" s="56">
        <f t="shared" si="0"/>
        <v>17187.5</v>
      </c>
      <c r="L12" s="328"/>
      <c r="M12" s="329"/>
      <c r="N12" s="330"/>
      <c r="O12" s="331"/>
      <c r="P12" s="332"/>
      <c r="Q12" s="333"/>
      <c r="R12" s="334"/>
      <c r="S12" s="335"/>
      <c r="T12" s="336" t="s">
        <v>448</v>
      </c>
      <c r="U12" s="337"/>
      <c r="V12" s="338"/>
      <c r="W12" s="339" t="s">
        <v>448</v>
      </c>
      <c r="X12" s="57">
        <f t="shared" si="1"/>
        <v>0</v>
      </c>
      <c r="Y12" s="57">
        <f t="shared" si="2"/>
        <v>0</v>
      </c>
      <c r="Z12" s="48">
        <f t="shared" si="3"/>
        <v>0</v>
      </c>
      <c r="AA12" s="140"/>
    </row>
    <row r="13" spans="1:27" ht="161.25" customHeight="1">
      <c r="A13" s="154">
        <v>11</v>
      </c>
      <c r="B13" s="58" t="s">
        <v>446</v>
      </c>
      <c r="C13" s="155">
        <v>22.04</v>
      </c>
      <c r="D13" s="61"/>
      <c r="E13" s="108"/>
      <c r="F13" s="58" t="s">
        <v>451</v>
      </c>
      <c r="G13" s="156" t="s">
        <v>310</v>
      </c>
      <c r="H13" s="155">
        <v>7</v>
      </c>
      <c r="I13" s="54">
        <v>37343.75</v>
      </c>
      <c r="J13" s="55">
        <v>41078.125</v>
      </c>
      <c r="K13" s="56">
        <f t="shared" si="0"/>
        <v>58683.035714285717</v>
      </c>
      <c r="L13" s="328"/>
      <c r="M13" s="329"/>
      <c r="N13" s="330"/>
      <c r="O13" s="331"/>
      <c r="P13" s="332"/>
      <c r="Q13" s="333"/>
      <c r="R13" s="334"/>
      <c r="S13" s="335"/>
      <c r="T13" s="336" t="s">
        <v>448</v>
      </c>
      <c r="U13" s="337"/>
      <c r="V13" s="338"/>
      <c r="W13" s="339" t="s">
        <v>448</v>
      </c>
      <c r="X13" s="57">
        <f t="shared" si="1"/>
        <v>0</v>
      </c>
      <c r="Y13" s="57">
        <f t="shared" si="2"/>
        <v>0</v>
      </c>
      <c r="Z13" s="48">
        <f t="shared" si="3"/>
        <v>0</v>
      </c>
      <c r="AA13" s="140"/>
    </row>
    <row r="14" spans="1:27" ht="101.1" customHeight="1">
      <c r="A14" s="154">
        <v>12</v>
      </c>
      <c r="B14" s="58" t="s">
        <v>446</v>
      </c>
      <c r="C14" s="155">
        <v>22.03</v>
      </c>
      <c r="D14" s="61"/>
      <c r="E14" s="108"/>
      <c r="F14" s="58" t="s">
        <v>451</v>
      </c>
      <c r="G14" s="156" t="s">
        <v>59</v>
      </c>
      <c r="H14" s="155">
        <v>7</v>
      </c>
      <c r="I14" s="54">
        <v>21406.25</v>
      </c>
      <c r="J14" s="55">
        <v>23546.875</v>
      </c>
      <c r="K14" s="56">
        <f t="shared" si="0"/>
        <v>33638.392857142862</v>
      </c>
      <c r="L14" s="328"/>
      <c r="M14" s="329"/>
      <c r="N14" s="330"/>
      <c r="O14" s="331"/>
      <c r="P14" s="332"/>
      <c r="Q14" s="333"/>
      <c r="R14" s="334"/>
      <c r="S14" s="335"/>
      <c r="T14" s="336" t="s">
        <v>448</v>
      </c>
      <c r="U14" s="337"/>
      <c r="V14" s="338"/>
      <c r="W14" s="339" t="s">
        <v>448</v>
      </c>
      <c r="X14" s="57">
        <f t="shared" si="1"/>
        <v>0</v>
      </c>
      <c r="Y14" s="57">
        <f t="shared" si="2"/>
        <v>0</v>
      </c>
      <c r="Z14" s="48">
        <f t="shared" si="3"/>
        <v>0</v>
      </c>
      <c r="AA14" s="140"/>
    </row>
    <row r="15" spans="1:27" ht="165" customHeight="1">
      <c r="A15" s="154">
        <v>13</v>
      </c>
      <c r="B15" s="58" t="s">
        <v>446</v>
      </c>
      <c r="C15" s="58" t="s">
        <v>452</v>
      </c>
      <c r="D15" s="61"/>
      <c r="E15" s="108"/>
      <c r="F15" s="58" t="s">
        <v>122</v>
      </c>
      <c r="G15" s="156" t="s">
        <v>93</v>
      </c>
      <c r="H15" s="155">
        <v>8</v>
      </c>
      <c r="I15" s="54">
        <v>49218.75</v>
      </c>
      <c r="J15" s="55">
        <v>54140.625</v>
      </c>
      <c r="K15" s="56">
        <f t="shared" si="0"/>
        <v>77343.75</v>
      </c>
      <c r="L15" s="328"/>
      <c r="M15" s="329"/>
      <c r="N15" s="330"/>
      <c r="O15" s="331"/>
      <c r="P15" s="332"/>
      <c r="Q15" s="333"/>
      <c r="R15" s="334"/>
      <c r="S15" s="335"/>
      <c r="T15" s="336" t="s">
        <v>448</v>
      </c>
      <c r="U15" s="337"/>
      <c r="V15" s="338"/>
      <c r="W15" s="339" t="s">
        <v>448</v>
      </c>
      <c r="X15" s="57">
        <f t="shared" si="1"/>
        <v>0</v>
      </c>
      <c r="Y15" s="57">
        <f t="shared" si="2"/>
        <v>0</v>
      </c>
      <c r="Z15" s="48">
        <f t="shared" si="3"/>
        <v>0</v>
      </c>
      <c r="AA15" s="140"/>
    </row>
    <row r="16" spans="1:27" ht="97.95" customHeight="1">
      <c r="A16" s="154">
        <v>14</v>
      </c>
      <c r="B16" s="58" t="s">
        <v>446</v>
      </c>
      <c r="C16" s="58" t="s">
        <v>453</v>
      </c>
      <c r="D16" s="61"/>
      <c r="E16" s="108"/>
      <c r="F16" s="58" t="s">
        <v>451</v>
      </c>
      <c r="G16" s="156" t="s">
        <v>67</v>
      </c>
      <c r="H16" s="155">
        <v>2</v>
      </c>
      <c r="I16" s="54">
        <v>42343.75</v>
      </c>
      <c r="J16" s="55">
        <v>46578.125</v>
      </c>
      <c r="K16" s="56">
        <f t="shared" si="0"/>
        <v>66540.17857142858</v>
      </c>
      <c r="L16" s="328"/>
      <c r="M16" s="329"/>
      <c r="N16" s="330"/>
      <c r="O16" s="331"/>
      <c r="P16" s="332"/>
      <c r="Q16" s="333"/>
      <c r="R16" s="334"/>
      <c r="S16" s="335"/>
      <c r="T16" s="336" t="s">
        <v>448</v>
      </c>
      <c r="U16" s="337"/>
      <c r="V16" s="338"/>
      <c r="W16" s="339" t="s">
        <v>448</v>
      </c>
      <c r="X16" s="57">
        <f t="shared" si="1"/>
        <v>0</v>
      </c>
      <c r="Y16" s="57">
        <f t="shared" si="2"/>
        <v>0</v>
      </c>
      <c r="Z16" s="48">
        <f t="shared" si="3"/>
        <v>0</v>
      </c>
      <c r="AA16" s="140"/>
    </row>
    <row r="17" spans="1:27" ht="73.05" customHeight="1">
      <c r="A17" s="154">
        <v>15</v>
      </c>
      <c r="B17" s="58" t="s">
        <v>446</v>
      </c>
      <c r="C17" s="58" t="s">
        <v>454</v>
      </c>
      <c r="D17" s="61"/>
      <c r="E17" s="108"/>
      <c r="F17" s="58" t="s">
        <v>122</v>
      </c>
      <c r="G17" s="58" t="s">
        <v>310</v>
      </c>
      <c r="H17" s="155">
        <v>4</v>
      </c>
      <c r="I17" s="54">
        <v>22968.75</v>
      </c>
      <c r="J17" s="55">
        <v>25265.625</v>
      </c>
      <c r="K17" s="56">
        <f t="shared" si="0"/>
        <v>36093.75</v>
      </c>
      <c r="L17" s="328"/>
      <c r="M17" s="329"/>
      <c r="N17" s="330"/>
      <c r="O17" s="331"/>
      <c r="P17" s="332"/>
      <c r="Q17" s="333"/>
      <c r="R17" s="334"/>
      <c r="S17" s="335"/>
      <c r="T17" s="336" t="s">
        <v>448</v>
      </c>
      <c r="U17" s="337"/>
      <c r="V17" s="338"/>
      <c r="W17" s="339" t="s">
        <v>448</v>
      </c>
      <c r="X17" s="57">
        <f t="shared" si="1"/>
        <v>0</v>
      </c>
      <c r="Y17" s="57">
        <f t="shared" si="2"/>
        <v>0</v>
      </c>
      <c r="Z17" s="48">
        <f t="shared" si="3"/>
        <v>0</v>
      </c>
      <c r="AA17" s="140"/>
    </row>
    <row r="18" spans="1:27" ht="106.95" customHeight="1">
      <c r="A18" s="154">
        <v>16</v>
      </c>
      <c r="B18" s="58" t="s">
        <v>446</v>
      </c>
      <c r="C18" s="58" t="s">
        <v>455</v>
      </c>
      <c r="D18" s="61"/>
      <c r="E18" s="108"/>
      <c r="F18" s="58" t="s">
        <v>122</v>
      </c>
      <c r="G18" s="58" t="s">
        <v>456</v>
      </c>
      <c r="H18" s="155">
        <v>13</v>
      </c>
      <c r="I18" s="54">
        <v>29375</v>
      </c>
      <c r="J18" s="55">
        <v>32312.5</v>
      </c>
      <c r="K18" s="56">
        <f t="shared" si="0"/>
        <v>46160.71428571429</v>
      </c>
      <c r="L18" s="328"/>
      <c r="M18" s="329"/>
      <c r="N18" s="330"/>
      <c r="O18" s="331"/>
      <c r="P18" s="332"/>
      <c r="Q18" s="333"/>
      <c r="R18" s="334"/>
      <c r="S18" s="335"/>
      <c r="T18" s="336" t="s">
        <v>448</v>
      </c>
      <c r="U18" s="337"/>
      <c r="V18" s="338"/>
      <c r="W18" s="339" t="s">
        <v>448</v>
      </c>
      <c r="X18" s="57">
        <f t="shared" si="1"/>
        <v>0</v>
      </c>
      <c r="Y18" s="57">
        <f t="shared" si="2"/>
        <v>0</v>
      </c>
      <c r="Z18" s="48">
        <f t="shared" si="3"/>
        <v>0</v>
      </c>
      <c r="AA18" s="140"/>
    </row>
    <row r="19" spans="1:27" ht="76.05" customHeight="1">
      <c r="A19" s="154">
        <v>17</v>
      </c>
      <c r="B19" s="58" t="s">
        <v>446</v>
      </c>
      <c r="C19" s="58" t="s">
        <v>457</v>
      </c>
      <c r="D19" s="61"/>
      <c r="E19" s="108"/>
      <c r="F19" s="156" t="s">
        <v>122</v>
      </c>
      <c r="G19" s="58" t="s">
        <v>99</v>
      </c>
      <c r="H19" s="155">
        <v>14</v>
      </c>
      <c r="I19" s="54">
        <v>16562.5</v>
      </c>
      <c r="J19" s="55">
        <v>18218.75</v>
      </c>
      <c r="K19" s="56">
        <f t="shared" si="0"/>
        <v>26026.785714285717</v>
      </c>
      <c r="L19" s="328"/>
      <c r="M19" s="329"/>
      <c r="N19" s="330"/>
      <c r="O19" s="331"/>
      <c r="P19" s="332"/>
      <c r="Q19" s="333"/>
      <c r="R19" s="334"/>
      <c r="S19" s="335"/>
      <c r="T19" s="336" t="s">
        <v>448</v>
      </c>
      <c r="U19" s="337"/>
      <c r="V19" s="338"/>
      <c r="W19" s="339" t="s">
        <v>448</v>
      </c>
      <c r="X19" s="57">
        <f t="shared" si="1"/>
        <v>0</v>
      </c>
      <c r="Y19" s="57">
        <f t="shared" si="2"/>
        <v>0</v>
      </c>
      <c r="Z19" s="48">
        <f t="shared" si="3"/>
        <v>0</v>
      </c>
      <c r="AA19" s="140"/>
    </row>
    <row r="20" spans="1:27" ht="103.2" customHeight="1">
      <c r="A20" s="154">
        <v>18</v>
      </c>
      <c r="B20" s="58" t="s">
        <v>446</v>
      </c>
      <c r="C20" s="58" t="s">
        <v>457</v>
      </c>
      <c r="D20" s="61"/>
      <c r="E20" s="108"/>
      <c r="F20" s="156" t="s">
        <v>122</v>
      </c>
      <c r="G20" s="58" t="s">
        <v>449</v>
      </c>
      <c r="H20" s="155">
        <v>8</v>
      </c>
      <c r="I20" s="54">
        <v>4843.75</v>
      </c>
      <c r="J20" s="55">
        <v>5328.125</v>
      </c>
      <c r="K20" s="56">
        <f t="shared" si="0"/>
        <v>7611.6071428571431</v>
      </c>
      <c r="L20" s="328"/>
      <c r="M20" s="329"/>
      <c r="N20" s="330"/>
      <c r="O20" s="331"/>
      <c r="P20" s="332"/>
      <c r="Q20" s="333"/>
      <c r="R20" s="334"/>
      <c r="S20" s="335"/>
      <c r="T20" s="336" t="s">
        <v>448</v>
      </c>
      <c r="U20" s="337"/>
      <c r="V20" s="338"/>
      <c r="W20" s="339" t="s">
        <v>448</v>
      </c>
      <c r="X20" s="57">
        <f t="shared" si="1"/>
        <v>0</v>
      </c>
      <c r="Y20" s="57">
        <f t="shared" si="2"/>
        <v>0</v>
      </c>
      <c r="Z20" s="48">
        <f t="shared" si="3"/>
        <v>0</v>
      </c>
      <c r="AA20" s="140"/>
    </row>
    <row r="21" spans="1:27" ht="154.94999999999999" customHeight="1">
      <c r="A21" s="154">
        <v>19</v>
      </c>
      <c r="B21" s="58" t="s">
        <v>446</v>
      </c>
      <c r="C21" s="58" t="s">
        <v>458</v>
      </c>
      <c r="D21" s="61"/>
      <c r="E21" s="108"/>
      <c r="F21" s="58" t="s">
        <v>459</v>
      </c>
      <c r="G21" s="156" t="s">
        <v>93</v>
      </c>
      <c r="H21" s="155">
        <v>7</v>
      </c>
      <c r="I21" s="54">
        <v>70468.75</v>
      </c>
      <c r="J21" s="55">
        <v>77515.625</v>
      </c>
      <c r="K21" s="56">
        <f t="shared" si="0"/>
        <v>110736.60714285714</v>
      </c>
      <c r="L21" s="328"/>
      <c r="M21" s="329"/>
      <c r="N21" s="330"/>
      <c r="O21" s="331"/>
      <c r="P21" s="332"/>
      <c r="Q21" s="333"/>
      <c r="R21" s="334"/>
      <c r="S21" s="335"/>
      <c r="T21" s="336" t="s">
        <v>448</v>
      </c>
      <c r="U21" s="337"/>
      <c r="V21" s="338"/>
      <c r="W21" s="339" t="s">
        <v>448</v>
      </c>
      <c r="X21" s="57">
        <f t="shared" si="1"/>
        <v>0</v>
      </c>
      <c r="Y21" s="57">
        <f t="shared" si="2"/>
        <v>0</v>
      </c>
      <c r="Z21" s="48">
        <f t="shared" si="3"/>
        <v>0</v>
      </c>
      <c r="AA21" s="140"/>
    </row>
    <row r="22" spans="1:27" ht="153" customHeight="1">
      <c r="A22" s="154">
        <v>20</v>
      </c>
      <c r="B22" s="58" t="s">
        <v>446</v>
      </c>
      <c r="C22" s="58" t="s">
        <v>460</v>
      </c>
      <c r="D22" s="61"/>
      <c r="E22" s="108"/>
      <c r="F22" s="58" t="s">
        <v>461</v>
      </c>
      <c r="G22" s="156" t="s">
        <v>59</v>
      </c>
      <c r="H22" s="155">
        <v>16</v>
      </c>
      <c r="I22" s="54">
        <v>66250</v>
      </c>
      <c r="J22" s="55">
        <v>72875</v>
      </c>
      <c r="K22" s="56">
        <f t="shared" si="0"/>
        <v>104107.14285714287</v>
      </c>
      <c r="L22" s="328"/>
      <c r="M22" s="329"/>
      <c r="N22" s="330"/>
      <c r="O22" s="331"/>
      <c r="P22" s="332"/>
      <c r="Q22" s="333"/>
      <c r="R22" s="334"/>
      <c r="S22" s="335"/>
      <c r="T22" s="336" t="s">
        <v>448</v>
      </c>
      <c r="U22" s="337"/>
      <c r="V22" s="338"/>
      <c r="W22" s="339" t="s">
        <v>448</v>
      </c>
      <c r="X22" s="57">
        <f t="shared" si="1"/>
        <v>0</v>
      </c>
      <c r="Y22" s="57">
        <f t="shared" si="2"/>
        <v>0</v>
      </c>
      <c r="Z22" s="48">
        <f t="shared" si="3"/>
        <v>0</v>
      </c>
      <c r="AA22" s="140"/>
    </row>
    <row r="23" spans="1:27" ht="79.95" customHeight="1">
      <c r="A23" s="154">
        <v>21</v>
      </c>
      <c r="B23" s="58" t="s">
        <v>446</v>
      </c>
      <c r="C23" s="58" t="s">
        <v>462</v>
      </c>
      <c r="D23" s="61"/>
      <c r="E23" s="108"/>
      <c r="F23" s="58" t="s">
        <v>461</v>
      </c>
      <c r="G23" s="58" t="s">
        <v>449</v>
      </c>
      <c r="H23" s="155">
        <v>7</v>
      </c>
      <c r="I23" s="54">
        <v>9687.5</v>
      </c>
      <c r="J23" s="55">
        <v>10656.25</v>
      </c>
      <c r="K23" s="56">
        <f t="shared" si="0"/>
        <v>15223.214285714286</v>
      </c>
      <c r="L23" s="328"/>
      <c r="M23" s="329"/>
      <c r="N23" s="330"/>
      <c r="O23" s="331"/>
      <c r="P23" s="332"/>
      <c r="Q23" s="333"/>
      <c r="R23" s="334"/>
      <c r="S23" s="335"/>
      <c r="T23" s="336" t="s">
        <v>448</v>
      </c>
      <c r="U23" s="337"/>
      <c r="V23" s="338"/>
      <c r="W23" s="339" t="s">
        <v>448</v>
      </c>
      <c r="X23" s="57">
        <f t="shared" si="1"/>
        <v>0</v>
      </c>
      <c r="Y23" s="57">
        <f t="shared" si="2"/>
        <v>0</v>
      </c>
      <c r="Z23" s="48">
        <f t="shared" si="3"/>
        <v>0</v>
      </c>
      <c r="AA23" s="140"/>
    </row>
    <row r="24" spans="1:27" ht="63.75" customHeight="1">
      <c r="A24" s="154">
        <v>22</v>
      </c>
      <c r="B24" s="58" t="s">
        <v>446</v>
      </c>
      <c r="C24" s="58" t="s">
        <v>463</v>
      </c>
      <c r="D24" s="61"/>
      <c r="E24" s="108"/>
      <c r="F24" s="58" t="s">
        <v>122</v>
      </c>
      <c r="G24" s="58" t="s">
        <v>449</v>
      </c>
      <c r="H24" s="155">
        <v>15</v>
      </c>
      <c r="I24" s="54">
        <v>8750</v>
      </c>
      <c r="J24" s="55">
        <v>9625</v>
      </c>
      <c r="K24" s="56">
        <f t="shared" si="0"/>
        <v>13750</v>
      </c>
      <c r="L24" s="328"/>
      <c r="M24" s="329"/>
      <c r="N24" s="330"/>
      <c r="O24" s="331"/>
      <c r="P24" s="332"/>
      <c r="Q24" s="333"/>
      <c r="R24" s="334"/>
      <c r="S24" s="335"/>
      <c r="T24" s="336" t="s">
        <v>448</v>
      </c>
      <c r="U24" s="337"/>
      <c r="V24" s="338"/>
      <c r="W24" s="339" t="s">
        <v>448</v>
      </c>
      <c r="X24" s="57">
        <f t="shared" si="1"/>
        <v>0</v>
      </c>
      <c r="Y24" s="57">
        <f t="shared" si="2"/>
        <v>0</v>
      </c>
      <c r="Z24" s="48">
        <f t="shared" si="3"/>
        <v>0</v>
      </c>
      <c r="AA24" s="140"/>
    </row>
    <row r="25" spans="1:27" ht="118.95" customHeight="1">
      <c r="A25" s="154">
        <v>23</v>
      </c>
      <c r="B25" s="58" t="s">
        <v>446</v>
      </c>
      <c r="C25" s="58" t="s">
        <v>464</v>
      </c>
      <c r="D25" s="61"/>
      <c r="E25" s="166"/>
      <c r="F25" s="58" t="s">
        <v>122</v>
      </c>
      <c r="G25" s="156" t="s">
        <v>465</v>
      </c>
      <c r="H25" s="155">
        <v>14</v>
      </c>
      <c r="I25" s="54">
        <v>32500</v>
      </c>
      <c r="J25" s="55">
        <v>35750</v>
      </c>
      <c r="K25" s="56">
        <f t="shared" si="0"/>
        <v>51071.428571428572</v>
      </c>
      <c r="L25" s="328"/>
      <c r="M25" s="329"/>
      <c r="N25" s="330"/>
      <c r="O25" s="331"/>
      <c r="P25" s="332"/>
      <c r="Q25" s="333"/>
      <c r="R25" s="334"/>
      <c r="S25" s="335"/>
      <c r="T25" s="336" t="s">
        <v>448</v>
      </c>
      <c r="U25" s="337"/>
      <c r="V25" s="338"/>
      <c r="W25" s="339" t="s">
        <v>448</v>
      </c>
      <c r="X25" s="57">
        <f t="shared" si="1"/>
        <v>0</v>
      </c>
      <c r="Y25" s="57">
        <f t="shared" si="2"/>
        <v>0</v>
      </c>
      <c r="Z25" s="48">
        <f t="shared" si="3"/>
        <v>0</v>
      </c>
      <c r="AA25" s="140"/>
    </row>
    <row r="26" spans="1:27" ht="61.95" customHeight="1">
      <c r="A26" s="154">
        <v>24</v>
      </c>
      <c r="B26" s="58" t="s">
        <v>446</v>
      </c>
      <c r="C26" s="167" t="s">
        <v>466</v>
      </c>
      <c r="D26" s="108"/>
      <c r="E26" s="108"/>
      <c r="F26" s="58" t="s">
        <v>106</v>
      </c>
      <c r="G26" s="156" t="s">
        <v>59</v>
      </c>
      <c r="H26" s="155">
        <v>9</v>
      </c>
      <c r="I26" s="54">
        <v>17031.25</v>
      </c>
      <c r="J26" s="55">
        <v>18734.375</v>
      </c>
      <c r="K26" s="56">
        <f t="shared" si="0"/>
        <v>26763.392857142859</v>
      </c>
      <c r="L26" s="328"/>
      <c r="M26" s="329"/>
      <c r="N26" s="330"/>
      <c r="O26" s="331"/>
      <c r="P26" s="332"/>
      <c r="Q26" s="333"/>
      <c r="R26" s="334"/>
      <c r="S26" s="335"/>
      <c r="T26" s="336" t="s">
        <v>448</v>
      </c>
      <c r="U26" s="337"/>
      <c r="V26" s="338"/>
      <c r="W26" s="339" t="s">
        <v>448</v>
      </c>
      <c r="X26" s="57">
        <f t="shared" si="1"/>
        <v>0</v>
      </c>
      <c r="Y26" s="57">
        <f t="shared" si="2"/>
        <v>0</v>
      </c>
      <c r="Z26" s="48">
        <f t="shared" si="3"/>
        <v>0</v>
      </c>
      <c r="AA26" s="140"/>
    </row>
    <row r="27" spans="1:27" ht="91.65" customHeight="1">
      <c r="A27" s="154">
        <v>25</v>
      </c>
      <c r="B27" s="58" t="s">
        <v>446</v>
      </c>
      <c r="C27" s="167" t="s">
        <v>467</v>
      </c>
      <c r="D27" s="108"/>
      <c r="E27" s="108"/>
      <c r="F27" s="58" t="s">
        <v>106</v>
      </c>
      <c r="G27" s="58" t="s">
        <v>59</v>
      </c>
      <c r="H27" s="155">
        <v>7</v>
      </c>
      <c r="I27" s="54">
        <v>20156.25</v>
      </c>
      <c r="J27" s="55">
        <v>22171.875</v>
      </c>
      <c r="K27" s="56">
        <f t="shared" si="0"/>
        <v>31674.107142857145</v>
      </c>
      <c r="L27" s="328"/>
      <c r="M27" s="329"/>
      <c r="N27" s="330"/>
      <c r="O27" s="331"/>
      <c r="P27" s="332"/>
      <c r="Q27" s="333"/>
      <c r="R27" s="334"/>
      <c r="S27" s="335"/>
      <c r="T27" s="336" t="s">
        <v>448</v>
      </c>
      <c r="U27" s="337"/>
      <c r="V27" s="338"/>
      <c r="W27" s="339" t="s">
        <v>448</v>
      </c>
      <c r="X27" s="57">
        <f t="shared" si="1"/>
        <v>0</v>
      </c>
      <c r="Y27" s="57">
        <f t="shared" si="2"/>
        <v>0</v>
      </c>
      <c r="Z27" s="48">
        <f t="shared" si="3"/>
        <v>0</v>
      </c>
      <c r="AA27" s="140"/>
    </row>
    <row r="28" spans="1:27" ht="175.95" customHeight="1">
      <c r="A28" s="154">
        <v>26</v>
      </c>
      <c r="B28" s="58" t="s">
        <v>446</v>
      </c>
      <c r="C28" s="58" t="s">
        <v>468</v>
      </c>
      <c r="D28" s="61"/>
      <c r="E28" s="108"/>
      <c r="F28" s="58" t="s">
        <v>469</v>
      </c>
      <c r="G28" s="156" t="s">
        <v>93</v>
      </c>
      <c r="H28" s="155">
        <v>10</v>
      </c>
      <c r="I28" s="54">
        <v>140781.25</v>
      </c>
      <c r="J28" s="55">
        <v>154859.375</v>
      </c>
      <c r="K28" s="56">
        <f t="shared" si="0"/>
        <v>221227.67857142858</v>
      </c>
      <c r="L28" s="328"/>
      <c r="M28" s="329"/>
      <c r="N28" s="330"/>
      <c r="O28" s="331"/>
      <c r="P28" s="332"/>
      <c r="Q28" s="333"/>
      <c r="R28" s="334"/>
      <c r="S28" s="335"/>
      <c r="T28" s="336" t="s">
        <v>448</v>
      </c>
      <c r="U28" s="337"/>
      <c r="V28" s="338"/>
      <c r="W28" s="339" t="s">
        <v>448</v>
      </c>
      <c r="X28" s="57">
        <f t="shared" si="1"/>
        <v>0</v>
      </c>
      <c r="Y28" s="57">
        <f t="shared" si="2"/>
        <v>0</v>
      </c>
      <c r="Z28" s="48">
        <f t="shared" si="3"/>
        <v>0</v>
      </c>
      <c r="AA28" s="140"/>
    </row>
    <row r="29" spans="1:27" ht="82.95" customHeight="1">
      <c r="A29" s="154">
        <v>27</v>
      </c>
      <c r="B29" s="58" t="s">
        <v>446</v>
      </c>
      <c r="C29" s="58" t="s">
        <v>470</v>
      </c>
      <c r="D29" s="61"/>
      <c r="E29" s="108"/>
      <c r="F29" s="58" t="s">
        <v>122</v>
      </c>
      <c r="G29" s="58" t="s">
        <v>471</v>
      </c>
      <c r="H29" s="155">
        <v>25</v>
      </c>
      <c r="I29" s="54">
        <v>16093.75</v>
      </c>
      <c r="J29" s="55">
        <v>17703.125</v>
      </c>
      <c r="K29" s="56">
        <f t="shared" si="0"/>
        <v>25290.178571428572</v>
      </c>
      <c r="L29" s="328"/>
      <c r="M29" s="329"/>
      <c r="N29" s="330"/>
      <c r="O29" s="331"/>
      <c r="P29" s="332"/>
      <c r="Q29" s="333"/>
      <c r="R29" s="334"/>
      <c r="S29" s="335"/>
      <c r="T29" s="336" t="s">
        <v>448</v>
      </c>
      <c r="U29" s="337"/>
      <c r="V29" s="338"/>
      <c r="W29" s="339" t="s">
        <v>448</v>
      </c>
      <c r="X29" s="57">
        <f t="shared" si="1"/>
        <v>0</v>
      </c>
      <c r="Y29" s="57">
        <f t="shared" si="2"/>
        <v>0</v>
      </c>
      <c r="Z29" s="48">
        <f t="shared" si="3"/>
        <v>0</v>
      </c>
      <c r="AA29" s="140"/>
    </row>
    <row r="30" spans="1:27" ht="73.05" customHeight="1">
      <c r="A30" s="154">
        <v>28</v>
      </c>
      <c r="B30" s="58" t="s">
        <v>446</v>
      </c>
      <c r="C30" s="58" t="s">
        <v>472</v>
      </c>
      <c r="D30" s="61"/>
      <c r="E30" s="108"/>
      <c r="F30" s="58" t="s">
        <v>473</v>
      </c>
      <c r="G30" s="156" t="s">
        <v>449</v>
      </c>
      <c r="H30" s="155">
        <v>20</v>
      </c>
      <c r="I30" s="54">
        <v>8906.25</v>
      </c>
      <c r="J30" s="55">
        <v>9796.875</v>
      </c>
      <c r="K30" s="56">
        <f t="shared" si="0"/>
        <v>13995.535714285716</v>
      </c>
      <c r="L30" s="328"/>
      <c r="M30" s="329"/>
      <c r="N30" s="330"/>
      <c r="O30" s="331"/>
      <c r="P30" s="332"/>
      <c r="Q30" s="333"/>
      <c r="R30" s="334"/>
      <c r="S30" s="335"/>
      <c r="T30" s="336" t="s">
        <v>448</v>
      </c>
      <c r="U30" s="337"/>
      <c r="V30" s="338"/>
      <c r="W30" s="339" t="s">
        <v>448</v>
      </c>
      <c r="X30" s="57">
        <f t="shared" si="1"/>
        <v>0</v>
      </c>
      <c r="Y30" s="57">
        <f t="shared" si="2"/>
        <v>0</v>
      </c>
      <c r="Z30" s="48">
        <f t="shared" si="3"/>
        <v>0</v>
      </c>
      <c r="AA30" s="140"/>
    </row>
    <row r="31" spans="1:27" ht="181.05" customHeight="1">
      <c r="A31" s="154">
        <v>29</v>
      </c>
      <c r="B31" s="58" t="s">
        <v>446</v>
      </c>
      <c r="C31" s="58" t="s">
        <v>474</v>
      </c>
      <c r="D31" s="61"/>
      <c r="E31" s="108"/>
      <c r="F31" s="58" t="s">
        <v>469</v>
      </c>
      <c r="G31" s="156" t="s">
        <v>93</v>
      </c>
      <c r="H31" s="155">
        <v>11</v>
      </c>
      <c r="I31" s="54">
        <v>99687.5</v>
      </c>
      <c r="J31" s="55">
        <v>109656.25</v>
      </c>
      <c r="K31" s="56">
        <f t="shared" si="0"/>
        <v>156651.78571428571</v>
      </c>
      <c r="L31" s="328"/>
      <c r="M31" s="329"/>
      <c r="N31" s="330"/>
      <c r="O31" s="331"/>
      <c r="P31" s="332"/>
      <c r="Q31" s="333"/>
      <c r="R31" s="334"/>
      <c r="S31" s="335"/>
      <c r="T31" s="336" t="s">
        <v>448</v>
      </c>
      <c r="U31" s="337"/>
      <c r="V31" s="338"/>
      <c r="W31" s="339" t="s">
        <v>448</v>
      </c>
      <c r="X31" s="57">
        <f t="shared" si="1"/>
        <v>0</v>
      </c>
      <c r="Y31" s="57">
        <f t="shared" si="2"/>
        <v>0</v>
      </c>
      <c r="Z31" s="48">
        <f t="shared" si="3"/>
        <v>0</v>
      </c>
      <c r="AA31" s="140"/>
    </row>
    <row r="32" spans="1:27" ht="170.55" customHeight="1">
      <c r="A32" s="154">
        <v>30</v>
      </c>
      <c r="B32" s="58" t="s">
        <v>446</v>
      </c>
      <c r="C32" s="58" t="s">
        <v>475</v>
      </c>
      <c r="D32" s="61"/>
      <c r="E32" s="108"/>
      <c r="F32" s="58" t="s">
        <v>128</v>
      </c>
      <c r="G32" s="58" t="s">
        <v>456</v>
      </c>
      <c r="H32" s="155">
        <v>17</v>
      </c>
      <c r="I32" s="54">
        <v>36093.75</v>
      </c>
      <c r="J32" s="55">
        <v>39703.125</v>
      </c>
      <c r="K32" s="56">
        <f t="shared" si="0"/>
        <v>56718.75</v>
      </c>
      <c r="L32" s="328"/>
      <c r="M32" s="329"/>
      <c r="N32" s="330"/>
      <c r="O32" s="331"/>
      <c r="P32" s="332"/>
      <c r="Q32" s="333"/>
      <c r="R32" s="334"/>
      <c r="S32" s="335"/>
      <c r="T32" s="336" t="s">
        <v>448</v>
      </c>
      <c r="U32" s="337"/>
      <c r="V32" s="338"/>
      <c r="W32" s="339" t="s">
        <v>448</v>
      </c>
      <c r="X32" s="57">
        <f t="shared" si="1"/>
        <v>0</v>
      </c>
      <c r="Y32" s="57">
        <f t="shared" si="2"/>
        <v>0</v>
      </c>
      <c r="Z32" s="48">
        <f t="shared" si="3"/>
        <v>0</v>
      </c>
      <c r="AA32" s="140"/>
    </row>
    <row r="33" spans="1:27" ht="106.95" customHeight="1">
      <c r="A33" s="154">
        <v>31</v>
      </c>
      <c r="B33" s="58" t="s">
        <v>446</v>
      </c>
      <c r="C33" s="58" t="s">
        <v>476</v>
      </c>
      <c r="D33" s="61"/>
      <c r="E33" s="108"/>
      <c r="F33" s="58" t="s">
        <v>138</v>
      </c>
      <c r="G33" s="58" t="s">
        <v>449</v>
      </c>
      <c r="H33" s="155">
        <v>30</v>
      </c>
      <c r="I33" s="54">
        <v>10312.5</v>
      </c>
      <c r="J33" s="55">
        <v>11343.75</v>
      </c>
      <c r="K33" s="56">
        <f t="shared" si="0"/>
        <v>16205.357142857143</v>
      </c>
      <c r="L33" s="328"/>
      <c r="M33" s="329"/>
      <c r="N33" s="330"/>
      <c r="O33" s="331"/>
      <c r="P33" s="332"/>
      <c r="Q33" s="333"/>
      <c r="R33" s="334"/>
      <c r="S33" s="335"/>
      <c r="T33" s="336" t="s">
        <v>448</v>
      </c>
      <c r="U33" s="337"/>
      <c r="V33" s="338"/>
      <c r="W33" s="339" t="s">
        <v>448</v>
      </c>
      <c r="X33" s="57">
        <f t="shared" si="1"/>
        <v>0</v>
      </c>
      <c r="Y33" s="57">
        <f t="shared" si="2"/>
        <v>0</v>
      </c>
      <c r="Z33" s="48">
        <f t="shared" si="3"/>
        <v>0</v>
      </c>
      <c r="AA33" s="140"/>
    </row>
    <row r="34" spans="1:27" ht="109.95" customHeight="1">
      <c r="A34" s="154">
        <v>32</v>
      </c>
      <c r="B34" s="58" t="s">
        <v>446</v>
      </c>
      <c r="C34" s="58" t="s">
        <v>477</v>
      </c>
      <c r="D34" s="61"/>
      <c r="E34" s="108"/>
      <c r="F34" s="58" t="s">
        <v>478</v>
      </c>
      <c r="G34" s="58" t="s">
        <v>93</v>
      </c>
      <c r="H34" s="155">
        <v>4</v>
      </c>
      <c r="I34" s="54">
        <v>45000</v>
      </c>
      <c r="J34" s="55">
        <v>49500</v>
      </c>
      <c r="K34" s="56">
        <f t="shared" si="0"/>
        <v>70714.285714285725</v>
      </c>
      <c r="L34" s="328"/>
      <c r="M34" s="329"/>
      <c r="N34" s="330"/>
      <c r="O34" s="331"/>
      <c r="P34" s="332"/>
      <c r="Q34" s="333"/>
      <c r="R34" s="334"/>
      <c r="S34" s="335"/>
      <c r="T34" s="336" t="s">
        <v>448</v>
      </c>
      <c r="U34" s="337"/>
      <c r="V34" s="338"/>
      <c r="W34" s="339" t="s">
        <v>448</v>
      </c>
      <c r="X34" s="57">
        <f t="shared" si="1"/>
        <v>0</v>
      </c>
      <c r="Y34" s="57">
        <f t="shared" si="2"/>
        <v>0</v>
      </c>
      <c r="Z34" s="48">
        <f t="shared" si="3"/>
        <v>0</v>
      </c>
      <c r="AA34" s="140"/>
    </row>
    <row r="35" spans="1:27" ht="189" customHeight="1">
      <c r="A35" s="154">
        <v>33</v>
      </c>
      <c r="B35" s="58" t="s">
        <v>446</v>
      </c>
      <c r="C35" s="58" t="s">
        <v>479</v>
      </c>
      <c r="D35" s="61"/>
      <c r="E35" s="108"/>
      <c r="F35" s="58" t="s">
        <v>122</v>
      </c>
      <c r="G35" s="156" t="s">
        <v>93</v>
      </c>
      <c r="H35" s="155">
        <v>7</v>
      </c>
      <c r="I35" s="54">
        <v>74218.75</v>
      </c>
      <c r="J35" s="55">
        <v>81640.625</v>
      </c>
      <c r="K35" s="56">
        <f t="shared" si="0"/>
        <v>116629.46428571429</v>
      </c>
      <c r="L35" s="328"/>
      <c r="M35" s="329"/>
      <c r="N35" s="330"/>
      <c r="O35" s="331"/>
      <c r="P35" s="332"/>
      <c r="Q35" s="333"/>
      <c r="R35" s="334"/>
      <c r="S35" s="335"/>
      <c r="T35" s="336" t="s">
        <v>448</v>
      </c>
      <c r="U35" s="337"/>
      <c r="V35" s="338"/>
      <c r="W35" s="339" t="s">
        <v>448</v>
      </c>
      <c r="X35" s="57">
        <f t="shared" si="1"/>
        <v>0</v>
      </c>
      <c r="Y35" s="57">
        <f t="shared" si="2"/>
        <v>0</v>
      </c>
      <c r="Z35" s="48">
        <f t="shared" si="3"/>
        <v>0</v>
      </c>
      <c r="AA35" s="140"/>
    </row>
    <row r="36" spans="1:27" ht="58.65" customHeight="1">
      <c r="A36" s="154">
        <v>34</v>
      </c>
      <c r="B36" s="58" t="s">
        <v>446</v>
      </c>
      <c r="C36" s="58" t="s">
        <v>480</v>
      </c>
      <c r="D36" s="61"/>
      <c r="E36" s="108"/>
      <c r="F36" s="58" t="s">
        <v>473</v>
      </c>
      <c r="G36" s="58" t="s">
        <v>449</v>
      </c>
      <c r="H36" s="155">
        <v>5</v>
      </c>
      <c r="I36" s="54">
        <v>5468.75</v>
      </c>
      <c r="J36" s="55">
        <v>6015.625</v>
      </c>
      <c r="K36" s="56">
        <f t="shared" si="0"/>
        <v>8593.75</v>
      </c>
      <c r="L36" s="328"/>
      <c r="M36" s="329"/>
      <c r="N36" s="330"/>
      <c r="O36" s="331"/>
      <c r="P36" s="332"/>
      <c r="Q36" s="333"/>
      <c r="R36" s="334"/>
      <c r="S36" s="335"/>
      <c r="T36" s="336" t="s">
        <v>448</v>
      </c>
      <c r="U36" s="337"/>
      <c r="V36" s="338"/>
      <c r="W36" s="339" t="s">
        <v>448</v>
      </c>
      <c r="X36" s="57">
        <f t="shared" si="1"/>
        <v>0</v>
      </c>
      <c r="Y36" s="57">
        <f t="shared" si="2"/>
        <v>0</v>
      </c>
      <c r="Z36" s="48">
        <f t="shared" si="3"/>
        <v>0</v>
      </c>
      <c r="AA36" s="140"/>
    </row>
    <row r="37" spans="1:27" ht="46.95" customHeight="1">
      <c r="A37" s="154">
        <v>35</v>
      </c>
      <c r="B37" s="58" t="s">
        <v>446</v>
      </c>
      <c r="C37" s="58" t="s">
        <v>481</v>
      </c>
      <c r="D37" s="61"/>
      <c r="E37" s="108"/>
      <c r="F37" s="58" t="s">
        <v>128</v>
      </c>
      <c r="G37" s="58" t="s">
        <v>449</v>
      </c>
      <c r="H37" s="155">
        <v>6</v>
      </c>
      <c r="I37" s="54">
        <v>4687.5</v>
      </c>
      <c r="J37" s="55">
        <v>5156.25</v>
      </c>
      <c r="K37" s="56">
        <f t="shared" si="0"/>
        <v>7366.0714285714294</v>
      </c>
      <c r="L37" s="328"/>
      <c r="M37" s="329"/>
      <c r="N37" s="330"/>
      <c r="O37" s="331"/>
      <c r="P37" s="332"/>
      <c r="Q37" s="333"/>
      <c r="R37" s="334"/>
      <c r="S37" s="335"/>
      <c r="T37" s="336" t="s">
        <v>448</v>
      </c>
      <c r="U37" s="337"/>
      <c r="V37" s="338"/>
      <c r="W37" s="339" t="s">
        <v>448</v>
      </c>
      <c r="X37" s="57">
        <f t="shared" si="1"/>
        <v>0</v>
      </c>
      <c r="Y37" s="57">
        <f t="shared" si="2"/>
        <v>0</v>
      </c>
      <c r="Z37" s="48">
        <f t="shared" si="3"/>
        <v>0</v>
      </c>
      <c r="AA37" s="140"/>
    </row>
    <row r="38" spans="1:27" ht="48" customHeight="1">
      <c r="A38" s="154">
        <v>36</v>
      </c>
      <c r="B38" s="58" t="s">
        <v>446</v>
      </c>
      <c r="C38" s="58" t="s">
        <v>482</v>
      </c>
      <c r="D38" s="61"/>
      <c r="E38" s="108"/>
      <c r="F38" s="58" t="s">
        <v>473</v>
      </c>
      <c r="G38" s="58" t="s">
        <v>449</v>
      </c>
      <c r="H38" s="155">
        <v>7</v>
      </c>
      <c r="I38" s="54">
        <v>6406.25</v>
      </c>
      <c r="J38" s="55">
        <v>7046.875</v>
      </c>
      <c r="K38" s="56">
        <f t="shared" si="0"/>
        <v>10066.964285714286</v>
      </c>
      <c r="L38" s="328"/>
      <c r="M38" s="329"/>
      <c r="N38" s="330"/>
      <c r="O38" s="331"/>
      <c r="P38" s="332"/>
      <c r="Q38" s="333"/>
      <c r="R38" s="334"/>
      <c r="S38" s="335"/>
      <c r="T38" s="336" t="s">
        <v>448</v>
      </c>
      <c r="U38" s="337"/>
      <c r="V38" s="338"/>
      <c r="W38" s="339" t="s">
        <v>448</v>
      </c>
      <c r="X38" s="57">
        <f t="shared" si="1"/>
        <v>0</v>
      </c>
      <c r="Y38" s="57">
        <f t="shared" si="2"/>
        <v>0</v>
      </c>
      <c r="Z38" s="48">
        <f t="shared" si="3"/>
        <v>0</v>
      </c>
      <c r="AA38" s="140"/>
    </row>
    <row r="39" spans="1:27" ht="75" customHeight="1">
      <c r="A39" s="154">
        <v>37</v>
      </c>
      <c r="B39" s="58" t="s">
        <v>446</v>
      </c>
      <c r="C39" s="58" t="s">
        <v>483</v>
      </c>
      <c r="D39" s="61"/>
      <c r="E39" s="108"/>
      <c r="F39" s="58" t="s">
        <v>128</v>
      </c>
      <c r="G39" s="58" t="s">
        <v>99</v>
      </c>
      <c r="H39" s="155">
        <v>11</v>
      </c>
      <c r="I39" s="54">
        <v>12968.75</v>
      </c>
      <c r="J39" s="55">
        <v>14265.625</v>
      </c>
      <c r="K39" s="56">
        <f t="shared" si="0"/>
        <v>20379.464285714286</v>
      </c>
      <c r="L39" s="328"/>
      <c r="M39" s="329"/>
      <c r="N39" s="330"/>
      <c r="O39" s="331"/>
      <c r="P39" s="332"/>
      <c r="Q39" s="333"/>
      <c r="R39" s="334"/>
      <c r="S39" s="335"/>
      <c r="T39" s="336" t="s">
        <v>448</v>
      </c>
      <c r="U39" s="337"/>
      <c r="V39" s="338"/>
      <c r="W39" s="339" t="s">
        <v>448</v>
      </c>
      <c r="X39" s="57">
        <f t="shared" si="1"/>
        <v>0</v>
      </c>
      <c r="Y39" s="57">
        <f t="shared" si="2"/>
        <v>0</v>
      </c>
      <c r="Z39" s="48">
        <f t="shared" si="3"/>
        <v>0</v>
      </c>
      <c r="AA39" s="140"/>
    </row>
    <row r="40" spans="1:27" ht="49.95" customHeight="1">
      <c r="A40" s="154">
        <v>38</v>
      </c>
      <c r="B40" s="58" t="s">
        <v>446</v>
      </c>
      <c r="C40" s="155">
        <v>22.02</v>
      </c>
      <c r="D40" s="61"/>
      <c r="E40" s="108"/>
      <c r="F40" s="156" t="s">
        <v>484</v>
      </c>
      <c r="G40" s="156" t="s">
        <v>59</v>
      </c>
      <c r="H40" s="155">
        <v>1</v>
      </c>
      <c r="I40" s="54">
        <v>2500</v>
      </c>
      <c r="J40" s="55">
        <v>2750</v>
      </c>
      <c r="K40" s="168">
        <f t="shared" si="0"/>
        <v>3928.5714285714289</v>
      </c>
      <c r="L40" s="461"/>
      <c r="M40" s="462"/>
      <c r="N40" s="462"/>
      <c r="O40" s="462"/>
      <c r="P40" s="462"/>
      <c r="Q40" s="462"/>
      <c r="R40" s="462"/>
      <c r="S40" s="462"/>
      <c r="T40" s="462"/>
      <c r="U40" s="462"/>
      <c r="V40" s="462"/>
      <c r="W40" s="463"/>
      <c r="X40" s="57">
        <f t="shared" si="1"/>
        <v>0</v>
      </c>
      <c r="Y40" s="57">
        <f t="shared" si="2"/>
        <v>0</v>
      </c>
      <c r="Z40" s="48">
        <f t="shared" si="3"/>
        <v>0</v>
      </c>
      <c r="AA40" s="169" t="s">
        <v>485</v>
      </c>
    </row>
    <row r="41" spans="1:27" ht="51" customHeight="1">
      <c r="A41" s="154">
        <v>39</v>
      </c>
      <c r="B41" s="58" t="s">
        <v>446</v>
      </c>
      <c r="C41" s="155">
        <v>22.01</v>
      </c>
      <c r="D41" s="61"/>
      <c r="E41" s="108"/>
      <c r="F41" s="156" t="s">
        <v>486</v>
      </c>
      <c r="G41" s="156" t="s">
        <v>59</v>
      </c>
      <c r="H41" s="155">
        <v>1</v>
      </c>
      <c r="I41" s="54">
        <v>2343.75</v>
      </c>
      <c r="J41" s="55">
        <v>2578.125</v>
      </c>
      <c r="K41" s="168">
        <f t="shared" si="0"/>
        <v>3683.0357142857147</v>
      </c>
      <c r="L41" s="461"/>
      <c r="M41" s="462"/>
      <c r="N41" s="462"/>
      <c r="O41" s="462"/>
      <c r="P41" s="462"/>
      <c r="Q41" s="462"/>
      <c r="R41" s="462"/>
      <c r="S41" s="462"/>
      <c r="T41" s="462"/>
      <c r="U41" s="462"/>
      <c r="V41" s="462"/>
      <c r="W41" s="463"/>
      <c r="X41" s="57">
        <f t="shared" si="1"/>
        <v>0</v>
      </c>
      <c r="Y41" s="57">
        <f t="shared" si="2"/>
        <v>0</v>
      </c>
      <c r="Z41" s="48">
        <f t="shared" si="3"/>
        <v>0</v>
      </c>
      <c r="AA41" s="169" t="s">
        <v>485</v>
      </c>
    </row>
    <row r="42" spans="1:27" ht="81.45" customHeight="1">
      <c r="A42" s="170">
        <v>40</v>
      </c>
      <c r="B42" s="171" t="s">
        <v>446</v>
      </c>
      <c r="C42" s="171" t="s">
        <v>487</v>
      </c>
      <c r="D42" s="172"/>
      <c r="E42" s="20"/>
      <c r="F42" s="171" t="s">
        <v>488</v>
      </c>
      <c r="G42" s="171" t="s">
        <v>59</v>
      </c>
      <c r="H42" s="173">
        <v>1</v>
      </c>
      <c r="I42" s="74">
        <v>1875</v>
      </c>
      <c r="J42" s="75">
        <v>2062.5</v>
      </c>
      <c r="K42" s="174">
        <f t="shared" si="0"/>
        <v>2946.4285714285716</v>
      </c>
      <c r="L42" s="458"/>
      <c r="M42" s="459"/>
      <c r="N42" s="459"/>
      <c r="O42" s="459"/>
      <c r="P42" s="459"/>
      <c r="Q42" s="459"/>
      <c r="R42" s="459"/>
      <c r="S42" s="459"/>
      <c r="T42" s="459"/>
      <c r="U42" s="459"/>
      <c r="V42" s="459"/>
      <c r="W42" s="460"/>
      <c r="X42" s="77">
        <f t="shared" si="1"/>
        <v>0</v>
      </c>
      <c r="Y42" s="77">
        <f t="shared" si="2"/>
        <v>0</v>
      </c>
      <c r="Z42" s="78">
        <f t="shared" si="3"/>
        <v>0</v>
      </c>
      <c r="AA42" s="169" t="s">
        <v>489</v>
      </c>
    </row>
    <row r="43" spans="1:27" ht="49.35" customHeight="1">
      <c r="A43" s="450"/>
      <c r="B43" s="451"/>
      <c r="C43" s="451"/>
      <c r="D43" s="451"/>
      <c r="E43" s="451"/>
      <c r="F43" s="451"/>
      <c r="G43" s="451"/>
      <c r="H43" s="451"/>
      <c r="I43" s="451"/>
      <c r="J43" s="451"/>
      <c r="K43" s="452"/>
      <c r="L43" s="175">
        <f t="shared" ref="L43:W43" si="4">SUM(L3:L39)</f>
        <v>0</v>
      </c>
      <c r="M43" s="175">
        <f t="shared" si="4"/>
        <v>0</v>
      </c>
      <c r="N43" s="175">
        <f t="shared" si="4"/>
        <v>0</v>
      </c>
      <c r="O43" s="175">
        <f t="shared" si="4"/>
        <v>0</v>
      </c>
      <c r="P43" s="175">
        <f t="shared" si="4"/>
        <v>0</v>
      </c>
      <c r="Q43" s="175">
        <f t="shared" si="4"/>
        <v>0</v>
      </c>
      <c r="R43" s="175">
        <f t="shared" si="4"/>
        <v>0</v>
      </c>
      <c r="S43" s="175">
        <f t="shared" si="4"/>
        <v>0</v>
      </c>
      <c r="T43" s="175">
        <f t="shared" si="4"/>
        <v>0</v>
      </c>
      <c r="U43" s="175">
        <f t="shared" si="4"/>
        <v>0</v>
      </c>
      <c r="V43" s="175">
        <f t="shared" si="4"/>
        <v>0</v>
      </c>
      <c r="W43" s="175">
        <f t="shared" si="4"/>
        <v>0</v>
      </c>
      <c r="X43" s="176">
        <f>SUM(X3:X42)</f>
        <v>0</v>
      </c>
      <c r="Y43" s="176">
        <f>SUM(Y3:Y42)</f>
        <v>0</v>
      </c>
      <c r="Z43" s="177">
        <f>SUM(Z3:Z42)</f>
        <v>0</v>
      </c>
      <c r="AA43" s="140"/>
    </row>
  </sheetData>
  <sheetProtection algorithmName="SHA-512" hashValue="Yhk7rhj52Za2X5g2Qz9/6n2ecOjBFlc/XG7Lg9pOccUK9n3vl3ZJbWzvdOP/ZgGR0Joq8UcW1TfDy7Ww1UJ1pA==" saltValue="AXvOo9hbBKs5PFIuZ5qvRA==" spinCount="100000" sheet="1" objects="1" scenarios="1"/>
  <mergeCells count="20">
    <mergeCell ref="AA1:AA2"/>
    <mergeCell ref="A43:K43"/>
    <mergeCell ref="D1:D2"/>
    <mergeCell ref="X1:X2"/>
    <mergeCell ref="Y1:Y2"/>
    <mergeCell ref="I1:I2"/>
    <mergeCell ref="J1:J2"/>
    <mergeCell ref="K1:K2"/>
    <mergeCell ref="L42:W42"/>
    <mergeCell ref="L40:W40"/>
    <mergeCell ref="L41:W41"/>
    <mergeCell ref="A1:A2"/>
    <mergeCell ref="B1:B2"/>
    <mergeCell ref="E1:E2"/>
    <mergeCell ref="F1:F2"/>
    <mergeCell ref="C1:C2"/>
    <mergeCell ref="L1:W1"/>
    <mergeCell ref="G1:G2"/>
    <mergeCell ref="H1:H2"/>
    <mergeCell ref="Z1:Z2"/>
  </mergeCells>
  <phoneticPr fontId="34"/>
  <pageMargins left="0.7" right="0.7" top="0.75" bottom="0.75" header="0.3" footer="0.3"/>
  <pageSetup scale="85" orientation="portrait"/>
  <headerFooter>
    <oddFooter>&amp;C&amp;"ヒラギノ角ゴ ProN W3,Regular"&amp;12&amp;K000000&amp;P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B93"/>
  <sheetViews>
    <sheetView showGridLines="0" tabSelected="1" zoomScale="50" zoomScaleNormal="50" workbookViewId="0">
      <selection activeCell="E11" sqref="E11"/>
    </sheetView>
  </sheetViews>
  <sheetFormatPr defaultColWidth="10.81640625" defaultRowHeight="10.050000000000001" customHeight="1"/>
  <cols>
    <col min="1" max="1" width="2.453125" style="5" customWidth="1"/>
    <col min="2" max="2" width="5.6328125" style="5" customWidth="1"/>
    <col min="3" max="3" width="6.36328125" style="5" customWidth="1"/>
    <col min="4" max="4" width="29.6328125" style="5" customWidth="1"/>
    <col min="5" max="5" width="7" style="5" customWidth="1"/>
    <col min="6" max="6" width="5.453125" style="5" customWidth="1"/>
    <col min="7" max="7" width="10.1796875" style="5" customWidth="1"/>
    <col min="8" max="8" width="10.26953125" style="5" customWidth="1"/>
    <col min="9" max="9" width="10" style="5" customWidth="1"/>
    <col min="10" max="21" width="4.81640625" style="5" customWidth="1"/>
    <col min="22" max="22" width="5.1796875" style="5" customWidth="1"/>
    <col min="23" max="23" width="5.90625" style="5" customWidth="1"/>
    <col min="24" max="24" width="8.36328125" style="5" customWidth="1"/>
    <col min="25" max="25" width="5.1796875" style="5" customWidth="1"/>
    <col min="26" max="29" width="10.81640625" style="5" customWidth="1"/>
    <col min="30" max="16384" width="10.81640625" style="5"/>
  </cols>
  <sheetData>
    <row r="1" spans="1:28" ht="16.05" customHeight="1">
      <c r="A1" s="491" t="s">
        <v>429</v>
      </c>
      <c r="B1" s="495" t="s">
        <v>430</v>
      </c>
      <c r="C1" s="493" t="s">
        <v>25</v>
      </c>
      <c r="D1" s="493" t="s">
        <v>27</v>
      </c>
      <c r="E1" s="495" t="s">
        <v>491</v>
      </c>
      <c r="F1" s="493" t="s">
        <v>30</v>
      </c>
      <c r="G1" s="422" t="s">
        <v>31</v>
      </c>
      <c r="H1" s="424" t="s">
        <v>32</v>
      </c>
      <c r="I1" s="425" t="s">
        <v>33</v>
      </c>
      <c r="J1" s="498" t="s">
        <v>492</v>
      </c>
      <c r="K1" s="499"/>
      <c r="L1" s="499"/>
      <c r="M1" s="499"/>
      <c r="N1" s="499"/>
      <c r="O1" s="499"/>
      <c r="P1" s="499"/>
      <c r="Q1" s="499"/>
      <c r="R1" s="499"/>
      <c r="S1" s="499"/>
      <c r="T1" s="499"/>
      <c r="U1" s="500"/>
      <c r="V1" s="501" t="s">
        <v>35</v>
      </c>
      <c r="W1" s="502" t="s">
        <v>493</v>
      </c>
      <c r="X1" s="497" t="s">
        <v>37</v>
      </c>
      <c r="Y1" s="140"/>
      <c r="Z1" s="178"/>
      <c r="AA1" s="178"/>
      <c r="AB1" s="178"/>
    </row>
    <row r="2" spans="1:28" ht="57.6" customHeight="1">
      <c r="A2" s="492"/>
      <c r="B2" s="496"/>
      <c r="C2" s="494"/>
      <c r="D2" s="494"/>
      <c r="E2" s="496"/>
      <c r="F2" s="494"/>
      <c r="G2" s="423"/>
      <c r="H2" s="423"/>
      <c r="I2" s="426"/>
      <c r="J2" s="179" t="s">
        <v>494</v>
      </c>
      <c r="K2" s="180" t="s">
        <v>495</v>
      </c>
      <c r="L2" s="181" t="s">
        <v>496</v>
      </c>
      <c r="M2" s="182" t="s">
        <v>497</v>
      </c>
      <c r="N2" s="183" t="s">
        <v>498</v>
      </c>
      <c r="O2" s="184" t="s">
        <v>499</v>
      </c>
      <c r="P2" s="185" t="s">
        <v>500</v>
      </c>
      <c r="Q2" s="186" t="s">
        <v>501</v>
      </c>
      <c r="R2" s="187" t="s">
        <v>502</v>
      </c>
      <c r="S2" s="188" t="s">
        <v>503</v>
      </c>
      <c r="T2" s="189" t="s">
        <v>504</v>
      </c>
      <c r="U2" s="190" t="s">
        <v>505</v>
      </c>
      <c r="V2" s="492"/>
      <c r="W2" s="496"/>
      <c r="X2" s="426"/>
      <c r="Y2" s="140"/>
      <c r="Z2" s="178"/>
      <c r="AA2" s="178"/>
      <c r="AB2" s="178"/>
    </row>
    <row r="3" spans="1:28" ht="54" customHeight="1">
      <c r="A3" s="141">
        <v>1</v>
      </c>
      <c r="B3" s="145" t="s">
        <v>446</v>
      </c>
      <c r="C3" s="142" t="s">
        <v>506</v>
      </c>
      <c r="D3" s="144"/>
      <c r="E3" s="191" t="s">
        <v>507</v>
      </c>
      <c r="F3" s="143">
        <v>1</v>
      </c>
      <c r="G3" s="44">
        <v>14843.75</v>
      </c>
      <c r="H3" s="45">
        <v>16328.125</v>
      </c>
      <c r="I3" s="46">
        <f t="shared" ref="I3:I34" si="0">H3/0.7</f>
        <v>23325.892857142859</v>
      </c>
      <c r="J3" s="340"/>
      <c r="K3" s="341"/>
      <c r="L3" s="342"/>
      <c r="M3" s="343"/>
      <c r="N3" s="344"/>
      <c r="O3" s="345"/>
      <c r="P3" s="346"/>
      <c r="Q3" s="347"/>
      <c r="R3" s="348"/>
      <c r="S3" s="349"/>
      <c r="T3" s="350"/>
      <c r="U3" s="326"/>
      <c r="V3" s="47">
        <f t="shared" ref="V3:V34" si="1">SUM(J3:U3)</f>
        <v>0</v>
      </c>
      <c r="W3" s="47">
        <f t="shared" ref="W3:W34" si="2">V3*F3</f>
        <v>0</v>
      </c>
      <c r="X3" s="192">
        <f t="shared" ref="X3:X34" si="3">G3*V3</f>
        <v>0</v>
      </c>
      <c r="Y3" s="140"/>
      <c r="Z3" s="178"/>
      <c r="AA3" s="178"/>
      <c r="AB3" s="178"/>
    </row>
    <row r="4" spans="1:28" ht="54" customHeight="1">
      <c r="A4" s="154">
        <v>2</v>
      </c>
      <c r="B4" s="156" t="s">
        <v>446</v>
      </c>
      <c r="C4" s="58" t="s">
        <v>508</v>
      </c>
      <c r="D4" s="61"/>
      <c r="E4" s="66" t="s">
        <v>509</v>
      </c>
      <c r="F4" s="155">
        <v>1</v>
      </c>
      <c r="G4" s="54">
        <v>17187.5</v>
      </c>
      <c r="H4" s="55">
        <v>18906.25</v>
      </c>
      <c r="I4" s="56">
        <f t="shared" si="0"/>
        <v>27008.928571428572</v>
      </c>
      <c r="J4" s="351"/>
      <c r="K4" s="352"/>
      <c r="L4" s="353"/>
      <c r="M4" s="354"/>
      <c r="N4" s="355"/>
      <c r="O4" s="356"/>
      <c r="P4" s="357"/>
      <c r="Q4" s="358"/>
      <c r="R4" s="359"/>
      <c r="S4" s="360"/>
      <c r="T4" s="361"/>
      <c r="U4" s="338"/>
      <c r="V4" s="57">
        <f t="shared" si="1"/>
        <v>0</v>
      </c>
      <c r="W4" s="57">
        <f t="shared" si="2"/>
        <v>0</v>
      </c>
      <c r="X4" s="193">
        <f t="shared" si="3"/>
        <v>0</v>
      </c>
      <c r="Y4" s="140"/>
      <c r="Z4" s="178"/>
      <c r="AA4" s="178"/>
      <c r="AB4" s="178"/>
    </row>
    <row r="5" spans="1:28" ht="54" customHeight="1">
      <c r="A5" s="154">
        <v>3</v>
      </c>
      <c r="B5" s="156" t="s">
        <v>446</v>
      </c>
      <c r="C5" s="58" t="s">
        <v>510</v>
      </c>
      <c r="D5" s="61"/>
      <c r="E5" s="66" t="s">
        <v>511</v>
      </c>
      <c r="F5" s="155">
        <v>1</v>
      </c>
      <c r="G5" s="54">
        <v>23437.5</v>
      </c>
      <c r="H5" s="55">
        <v>25781.25</v>
      </c>
      <c r="I5" s="56">
        <f t="shared" si="0"/>
        <v>36830.357142857145</v>
      </c>
      <c r="J5" s="351"/>
      <c r="K5" s="352"/>
      <c r="L5" s="353"/>
      <c r="M5" s="354"/>
      <c r="N5" s="355"/>
      <c r="O5" s="356"/>
      <c r="P5" s="357"/>
      <c r="Q5" s="358"/>
      <c r="R5" s="359"/>
      <c r="S5" s="360"/>
      <c r="T5" s="361"/>
      <c r="U5" s="338"/>
      <c r="V5" s="57">
        <f t="shared" si="1"/>
        <v>0</v>
      </c>
      <c r="W5" s="57">
        <f t="shared" si="2"/>
        <v>0</v>
      </c>
      <c r="X5" s="193">
        <f t="shared" si="3"/>
        <v>0</v>
      </c>
      <c r="Y5" s="140"/>
      <c r="Z5" s="178"/>
      <c r="AA5" s="178"/>
      <c r="AB5" s="178"/>
    </row>
    <row r="6" spans="1:28" ht="54" customHeight="1">
      <c r="A6" s="154">
        <v>4</v>
      </c>
      <c r="B6" s="156" t="s">
        <v>446</v>
      </c>
      <c r="C6" s="58" t="s">
        <v>512</v>
      </c>
      <c r="D6" s="61"/>
      <c r="E6" s="66" t="s">
        <v>513</v>
      </c>
      <c r="F6" s="155">
        <v>1</v>
      </c>
      <c r="G6" s="54">
        <v>21875</v>
      </c>
      <c r="H6" s="55">
        <v>24062.5</v>
      </c>
      <c r="I6" s="56">
        <f t="shared" si="0"/>
        <v>34375</v>
      </c>
      <c r="J6" s="351"/>
      <c r="K6" s="352"/>
      <c r="L6" s="353"/>
      <c r="M6" s="354"/>
      <c r="N6" s="355"/>
      <c r="O6" s="356"/>
      <c r="P6" s="357"/>
      <c r="Q6" s="358"/>
      <c r="R6" s="359"/>
      <c r="S6" s="360"/>
      <c r="T6" s="361"/>
      <c r="U6" s="338"/>
      <c r="V6" s="57">
        <f t="shared" si="1"/>
        <v>0</v>
      </c>
      <c r="W6" s="57">
        <f t="shared" si="2"/>
        <v>0</v>
      </c>
      <c r="X6" s="193">
        <f t="shared" si="3"/>
        <v>0</v>
      </c>
      <c r="Y6" s="140"/>
      <c r="Z6" s="178"/>
      <c r="AA6" s="178"/>
      <c r="AB6" s="178"/>
    </row>
    <row r="7" spans="1:28" ht="54" customHeight="1">
      <c r="A7" s="154">
        <v>5</v>
      </c>
      <c r="B7" s="156" t="s">
        <v>446</v>
      </c>
      <c r="C7" s="58" t="s">
        <v>514</v>
      </c>
      <c r="D7" s="61"/>
      <c r="E7" s="66" t="s">
        <v>515</v>
      </c>
      <c r="F7" s="155">
        <v>1</v>
      </c>
      <c r="G7" s="54">
        <v>14843.75</v>
      </c>
      <c r="H7" s="55">
        <v>16328.125</v>
      </c>
      <c r="I7" s="56">
        <f t="shared" si="0"/>
        <v>23325.892857142859</v>
      </c>
      <c r="J7" s="351"/>
      <c r="K7" s="352"/>
      <c r="L7" s="353"/>
      <c r="M7" s="354"/>
      <c r="N7" s="355"/>
      <c r="O7" s="356"/>
      <c r="P7" s="357"/>
      <c r="Q7" s="358"/>
      <c r="R7" s="359"/>
      <c r="S7" s="360"/>
      <c r="T7" s="361"/>
      <c r="U7" s="338"/>
      <c r="V7" s="57">
        <f t="shared" si="1"/>
        <v>0</v>
      </c>
      <c r="W7" s="57">
        <f t="shared" si="2"/>
        <v>0</v>
      </c>
      <c r="X7" s="193">
        <f t="shared" si="3"/>
        <v>0</v>
      </c>
      <c r="Y7" s="140"/>
      <c r="Z7" s="178"/>
      <c r="AA7" s="178"/>
      <c r="AB7" s="178"/>
    </row>
    <row r="8" spans="1:28" ht="54" customHeight="1">
      <c r="A8" s="154">
        <v>6</v>
      </c>
      <c r="B8" s="156" t="s">
        <v>446</v>
      </c>
      <c r="C8" s="58" t="s">
        <v>516</v>
      </c>
      <c r="D8" s="61"/>
      <c r="E8" s="66" t="s">
        <v>517</v>
      </c>
      <c r="F8" s="155">
        <v>1</v>
      </c>
      <c r="G8" s="54">
        <v>14062.5</v>
      </c>
      <c r="H8" s="55">
        <v>15468.75</v>
      </c>
      <c r="I8" s="56">
        <f t="shared" si="0"/>
        <v>22098.214285714286</v>
      </c>
      <c r="J8" s="351"/>
      <c r="K8" s="352"/>
      <c r="L8" s="353"/>
      <c r="M8" s="354"/>
      <c r="N8" s="355"/>
      <c r="O8" s="356"/>
      <c r="P8" s="357"/>
      <c r="Q8" s="358"/>
      <c r="R8" s="359"/>
      <c r="S8" s="360"/>
      <c r="T8" s="361"/>
      <c r="U8" s="338"/>
      <c r="V8" s="57">
        <f t="shared" si="1"/>
        <v>0</v>
      </c>
      <c r="W8" s="57">
        <f t="shared" si="2"/>
        <v>0</v>
      </c>
      <c r="X8" s="193">
        <f t="shared" si="3"/>
        <v>0</v>
      </c>
      <c r="Y8" s="140"/>
      <c r="Z8" s="178"/>
      <c r="AA8" s="178"/>
      <c r="AB8" s="178"/>
    </row>
    <row r="9" spans="1:28" ht="54" customHeight="1">
      <c r="A9" s="154">
        <v>7</v>
      </c>
      <c r="B9" s="156" t="s">
        <v>446</v>
      </c>
      <c r="C9" s="58" t="s">
        <v>518</v>
      </c>
      <c r="D9" s="61"/>
      <c r="E9" s="66" t="s">
        <v>519</v>
      </c>
      <c r="F9" s="155">
        <v>1</v>
      </c>
      <c r="G9" s="54">
        <v>14843.75</v>
      </c>
      <c r="H9" s="55">
        <v>16328.125</v>
      </c>
      <c r="I9" s="56">
        <f t="shared" si="0"/>
        <v>23325.892857142859</v>
      </c>
      <c r="J9" s="351"/>
      <c r="K9" s="352"/>
      <c r="L9" s="353"/>
      <c r="M9" s="354"/>
      <c r="N9" s="355"/>
      <c r="O9" s="356"/>
      <c r="P9" s="357"/>
      <c r="Q9" s="358"/>
      <c r="R9" s="359"/>
      <c r="S9" s="360"/>
      <c r="T9" s="361"/>
      <c r="U9" s="338"/>
      <c r="V9" s="57">
        <f t="shared" si="1"/>
        <v>0</v>
      </c>
      <c r="W9" s="57">
        <f t="shared" si="2"/>
        <v>0</v>
      </c>
      <c r="X9" s="193">
        <f t="shared" si="3"/>
        <v>0</v>
      </c>
      <c r="Y9" s="140"/>
      <c r="Z9" s="178"/>
      <c r="AA9" s="178"/>
      <c r="AB9" s="178"/>
    </row>
    <row r="10" spans="1:28" ht="54" customHeight="1">
      <c r="A10" s="154">
        <v>8</v>
      </c>
      <c r="B10" s="156" t="s">
        <v>446</v>
      </c>
      <c r="C10" s="58" t="s">
        <v>520</v>
      </c>
      <c r="D10" s="61"/>
      <c r="E10" s="66" t="s">
        <v>521</v>
      </c>
      <c r="F10" s="155">
        <v>1</v>
      </c>
      <c r="G10" s="54">
        <v>24218.75</v>
      </c>
      <c r="H10" s="55">
        <v>26640.625</v>
      </c>
      <c r="I10" s="56">
        <f t="shared" si="0"/>
        <v>38058.035714285717</v>
      </c>
      <c r="J10" s="351"/>
      <c r="K10" s="352"/>
      <c r="L10" s="353"/>
      <c r="M10" s="354"/>
      <c r="N10" s="355"/>
      <c r="O10" s="356"/>
      <c r="P10" s="357"/>
      <c r="Q10" s="358"/>
      <c r="R10" s="359"/>
      <c r="S10" s="360"/>
      <c r="T10" s="361"/>
      <c r="U10" s="338"/>
      <c r="V10" s="57">
        <f t="shared" si="1"/>
        <v>0</v>
      </c>
      <c r="W10" s="57">
        <f t="shared" si="2"/>
        <v>0</v>
      </c>
      <c r="X10" s="193">
        <f t="shared" si="3"/>
        <v>0</v>
      </c>
      <c r="Y10" s="140"/>
      <c r="Z10" s="178"/>
      <c r="AA10" s="178"/>
      <c r="AB10" s="178"/>
    </row>
    <row r="11" spans="1:28" ht="54" customHeight="1">
      <c r="A11" s="154">
        <v>9</v>
      </c>
      <c r="B11" s="156" t="s">
        <v>446</v>
      </c>
      <c r="C11" s="58" t="s">
        <v>522</v>
      </c>
      <c r="D11" s="61"/>
      <c r="E11" s="66" t="s">
        <v>523</v>
      </c>
      <c r="F11" s="155">
        <v>1</v>
      </c>
      <c r="G11" s="54">
        <v>23437.5</v>
      </c>
      <c r="H11" s="55">
        <v>25781.25</v>
      </c>
      <c r="I11" s="56">
        <f t="shared" si="0"/>
        <v>36830.357142857145</v>
      </c>
      <c r="J11" s="351"/>
      <c r="K11" s="352"/>
      <c r="L11" s="353"/>
      <c r="M11" s="354"/>
      <c r="N11" s="355"/>
      <c r="O11" s="356"/>
      <c r="P11" s="357"/>
      <c r="Q11" s="358"/>
      <c r="R11" s="359"/>
      <c r="S11" s="360"/>
      <c r="T11" s="361"/>
      <c r="U11" s="338"/>
      <c r="V11" s="57">
        <f t="shared" si="1"/>
        <v>0</v>
      </c>
      <c r="W11" s="57">
        <f t="shared" si="2"/>
        <v>0</v>
      </c>
      <c r="X11" s="193">
        <f t="shared" si="3"/>
        <v>0</v>
      </c>
      <c r="Y11" s="140"/>
      <c r="Z11" s="178"/>
      <c r="AA11" s="178"/>
      <c r="AB11" s="178"/>
    </row>
    <row r="12" spans="1:28" ht="54" customHeight="1">
      <c r="A12" s="154">
        <v>10</v>
      </c>
      <c r="B12" s="156" t="s">
        <v>446</v>
      </c>
      <c r="C12" s="58" t="s">
        <v>524</v>
      </c>
      <c r="D12" s="61"/>
      <c r="E12" s="66" t="s">
        <v>525</v>
      </c>
      <c r="F12" s="155">
        <v>1</v>
      </c>
      <c r="G12" s="54">
        <v>13281.25</v>
      </c>
      <c r="H12" s="55">
        <v>14609.375</v>
      </c>
      <c r="I12" s="56">
        <f t="shared" si="0"/>
        <v>20870.535714285717</v>
      </c>
      <c r="J12" s="351"/>
      <c r="K12" s="352"/>
      <c r="L12" s="353"/>
      <c r="M12" s="354"/>
      <c r="N12" s="355"/>
      <c r="O12" s="356"/>
      <c r="P12" s="357"/>
      <c r="Q12" s="358"/>
      <c r="R12" s="359"/>
      <c r="S12" s="360"/>
      <c r="T12" s="361"/>
      <c r="U12" s="338"/>
      <c r="V12" s="57">
        <f t="shared" si="1"/>
        <v>0</v>
      </c>
      <c r="W12" s="57">
        <f t="shared" si="2"/>
        <v>0</v>
      </c>
      <c r="X12" s="193">
        <f t="shared" si="3"/>
        <v>0</v>
      </c>
      <c r="Y12" s="140"/>
      <c r="Z12" s="178"/>
      <c r="AA12" s="178"/>
      <c r="AB12" s="178"/>
    </row>
    <row r="13" spans="1:28" ht="64.95" customHeight="1">
      <c r="A13" s="154">
        <v>11</v>
      </c>
      <c r="B13" s="156" t="s">
        <v>446</v>
      </c>
      <c r="C13" s="58" t="s">
        <v>526</v>
      </c>
      <c r="D13" s="61"/>
      <c r="E13" s="66" t="s">
        <v>527</v>
      </c>
      <c r="F13" s="155">
        <v>2</v>
      </c>
      <c r="G13" s="54">
        <v>29687.5</v>
      </c>
      <c r="H13" s="55">
        <v>32656.25</v>
      </c>
      <c r="I13" s="56">
        <f t="shared" si="0"/>
        <v>46651.785714285717</v>
      </c>
      <c r="J13" s="351"/>
      <c r="K13" s="352"/>
      <c r="L13" s="353"/>
      <c r="M13" s="354"/>
      <c r="N13" s="355"/>
      <c r="O13" s="356"/>
      <c r="P13" s="357"/>
      <c r="Q13" s="358"/>
      <c r="R13" s="359"/>
      <c r="S13" s="360"/>
      <c r="T13" s="361"/>
      <c r="U13" s="338"/>
      <c r="V13" s="57">
        <f t="shared" si="1"/>
        <v>0</v>
      </c>
      <c r="W13" s="57">
        <f t="shared" si="2"/>
        <v>0</v>
      </c>
      <c r="X13" s="193">
        <f t="shared" si="3"/>
        <v>0</v>
      </c>
      <c r="Y13" s="140"/>
      <c r="Z13" s="178"/>
      <c r="AA13" s="178"/>
      <c r="AB13" s="178"/>
    </row>
    <row r="14" spans="1:28" ht="64.95" customHeight="1">
      <c r="A14" s="154">
        <v>12</v>
      </c>
      <c r="B14" s="156" t="s">
        <v>446</v>
      </c>
      <c r="C14" s="58" t="s">
        <v>528</v>
      </c>
      <c r="D14" s="61"/>
      <c r="E14" s="66" t="s">
        <v>529</v>
      </c>
      <c r="F14" s="155">
        <v>2</v>
      </c>
      <c r="G14" s="54">
        <v>38281.25</v>
      </c>
      <c r="H14" s="55">
        <v>42109.375</v>
      </c>
      <c r="I14" s="56">
        <f t="shared" si="0"/>
        <v>60156.250000000007</v>
      </c>
      <c r="J14" s="351"/>
      <c r="K14" s="352"/>
      <c r="L14" s="353"/>
      <c r="M14" s="354"/>
      <c r="N14" s="355"/>
      <c r="O14" s="356"/>
      <c r="P14" s="357"/>
      <c r="Q14" s="358"/>
      <c r="R14" s="359"/>
      <c r="S14" s="360"/>
      <c r="T14" s="361"/>
      <c r="U14" s="338"/>
      <c r="V14" s="57">
        <f t="shared" si="1"/>
        <v>0</v>
      </c>
      <c r="W14" s="57">
        <f t="shared" si="2"/>
        <v>0</v>
      </c>
      <c r="X14" s="193">
        <f t="shared" si="3"/>
        <v>0</v>
      </c>
      <c r="Y14" s="140"/>
      <c r="Z14" s="178"/>
      <c r="AA14" s="178"/>
      <c r="AB14" s="178"/>
    </row>
    <row r="15" spans="1:28" ht="64.05" customHeight="1">
      <c r="A15" s="154">
        <v>13</v>
      </c>
      <c r="B15" s="156" t="s">
        <v>446</v>
      </c>
      <c r="C15" s="58" t="s">
        <v>530</v>
      </c>
      <c r="D15" s="61"/>
      <c r="E15" s="66" t="s">
        <v>531</v>
      </c>
      <c r="F15" s="155">
        <v>2</v>
      </c>
      <c r="G15" s="54">
        <v>28125</v>
      </c>
      <c r="H15" s="55">
        <v>30937.5</v>
      </c>
      <c r="I15" s="56">
        <f t="shared" si="0"/>
        <v>44196.428571428572</v>
      </c>
      <c r="J15" s="351"/>
      <c r="K15" s="352"/>
      <c r="L15" s="353"/>
      <c r="M15" s="354"/>
      <c r="N15" s="355"/>
      <c r="O15" s="356"/>
      <c r="P15" s="357"/>
      <c r="Q15" s="358"/>
      <c r="R15" s="359"/>
      <c r="S15" s="360"/>
      <c r="T15" s="361"/>
      <c r="U15" s="338"/>
      <c r="V15" s="57">
        <f t="shared" si="1"/>
        <v>0</v>
      </c>
      <c r="W15" s="57">
        <f t="shared" si="2"/>
        <v>0</v>
      </c>
      <c r="X15" s="193">
        <f t="shared" si="3"/>
        <v>0</v>
      </c>
      <c r="Y15" s="140"/>
      <c r="Z15" s="178"/>
      <c r="AA15" s="178"/>
      <c r="AB15" s="178"/>
    </row>
    <row r="16" spans="1:28" ht="64.95" customHeight="1">
      <c r="A16" s="154">
        <v>14</v>
      </c>
      <c r="B16" s="156" t="s">
        <v>446</v>
      </c>
      <c r="C16" s="58" t="s">
        <v>532</v>
      </c>
      <c r="D16" s="61"/>
      <c r="E16" s="66" t="s">
        <v>533</v>
      </c>
      <c r="F16" s="155">
        <v>2</v>
      </c>
      <c r="G16" s="54">
        <v>29687.5</v>
      </c>
      <c r="H16" s="55">
        <v>32656.25</v>
      </c>
      <c r="I16" s="56">
        <f t="shared" si="0"/>
        <v>46651.785714285717</v>
      </c>
      <c r="J16" s="351"/>
      <c r="K16" s="352"/>
      <c r="L16" s="353"/>
      <c r="M16" s="354"/>
      <c r="N16" s="355"/>
      <c r="O16" s="356"/>
      <c r="P16" s="357"/>
      <c r="Q16" s="358"/>
      <c r="R16" s="359"/>
      <c r="S16" s="360"/>
      <c r="T16" s="361"/>
      <c r="U16" s="338"/>
      <c r="V16" s="57">
        <f t="shared" si="1"/>
        <v>0</v>
      </c>
      <c r="W16" s="57">
        <f t="shared" si="2"/>
        <v>0</v>
      </c>
      <c r="X16" s="193">
        <f t="shared" si="3"/>
        <v>0</v>
      </c>
      <c r="Y16" s="140"/>
      <c r="Z16" s="178"/>
      <c r="AA16" s="178"/>
      <c r="AB16" s="178"/>
    </row>
    <row r="17" spans="1:28" ht="64.95" customHeight="1">
      <c r="A17" s="154">
        <v>15</v>
      </c>
      <c r="B17" s="156" t="s">
        <v>446</v>
      </c>
      <c r="C17" s="58" t="s">
        <v>534</v>
      </c>
      <c r="D17" s="61"/>
      <c r="E17" s="66" t="s">
        <v>535</v>
      </c>
      <c r="F17" s="155">
        <v>2</v>
      </c>
      <c r="G17" s="54">
        <v>31250</v>
      </c>
      <c r="H17" s="55">
        <v>34375</v>
      </c>
      <c r="I17" s="56">
        <f t="shared" si="0"/>
        <v>49107.142857142862</v>
      </c>
      <c r="J17" s="351"/>
      <c r="K17" s="352"/>
      <c r="L17" s="353"/>
      <c r="M17" s="354"/>
      <c r="N17" s="355"/>
      <c r="O17" s="356"/>
      <c r="P17" s="357"/>
      <c r="Q17" s="358"/>
      <c r="R17" s="359"/>
      <c r="S17" s="360"/>
      <c r="T17" s="361"/>
      <c r="U17" s="338"/>
      <c r="V17" s="57">
        <f t="shared" si="1"/>
        <v>0</v>
      </c>
      <c r="W17" s="57">
        <f t="shared" si="2"/>
        <v>0</v>
      </c>
      <c r="X17" s="193">
        <f t="shared" si="3"/>
        <v>0</v>
      </c>
      <c r="Y17" s="140"/>
      <c r="Z17" s="178"/>
      <c r="AA17" s="178"/>
      <c r="AB17" s="178"/>
    </row>
    <row r="18" spans="1:28" ht="76.05" customHeight="1">
      <c r="A18" s="154">
        <v>16</v>
      </c>
      <c r="B18" s="156" t="s">
        <v>446</v>
      </c>
      <c r="C18" s="58" t="s">
        <v>536</v>
      </c>
      <c r="D18" s="61"/>
      <c r="E18" s="66" t="s">
        <v>537</v>
      </c>
      <c r="F18" s="155">
        <v>2</v>
      </c>
      <c r="G18" s="54">
        <v>35156.25</v>
      </c>
      <c r="H18" s="55">
        <v>38671.875</v>
      </c>
      <c r="I18" s="56">
        <f t="shared" si="0"/>
        <v>55245.535714285717</v>
      </c>
      <c r="J18" s="351"/>
      <c r="K18" s="352"/>
      <c r="L18" s="353"/>
      <c r="M18" s="354"/>
      <c r="N18" s="355"/>
      <c r="O18" s="356"/>
      <c r="P18" s="357"/>
      <c r="Q18" s="358"/>
      <c r="R18" s="359"/>
      <c r="S18" s="360"/>
      <c r="T18" s="361"/>
      <c r="U18" s="338"/>
      <c r="V18" s="57">
        <f t="shared" si="1"/>
        <v>0</v>
      </c>
      <c r="W18" s="57">
        <f t="shared" si="2"/>
        <v>0</v>
      </c>
      <c r="X18" s="193">
        <f t="shared" si="3"/>
        <v>0</v>
      </c>
      <c r="Y18" s="140"/>
      <c r="Z18" s="178"/>
      <c r="AA18" s="178"/>
      <c r="AB18" s="178"/>
    </row>
    <row r="19" spans="1:28" ht="75" customHeight="1">
      <c r="A19" s="154">
        <v>17</v>
      </c>
      <c r="B19" s="156" t="s">
        <v>446</v>
      </c>
      <c r="C19" s="58" t="s">
        <v>538</v>
      </c>
      <c r="D19" s="61"/>
      <c r="E19" s="66" t="s">
        <v>539</v>
      </c>
      <c r="F19" s="155">
        <v>2</v>
      </c>
      <c r="G19" s="54">
        <v>50000</v>
      </c>
      <c r="H19" s="55">
        <v>55000</v>
      </c>
      <c r="I19" s="56">
        <f t="shared" si="0"/>
        <v>78571.42857142858</v>
      </c>
      <c r="J19" s="351"/>
      <c r="K19" s="352"/>
      <c r="L19" s="353"/>
      <c r="M19" s="354"/>
      <c r="N19" s="355"/>
      <c r="O19" s="356"/>
      <c r="P19" s="357"/>
      <c r="Q19" s="358"/>
      <c r="R19" s="359"/>
      <c r="S19" s="360"/>
      <c r="T19" s="361"/>
      <c r="U19" s="338"/>
      <c r="V19" s="57">
        <f t="shared" si="1"/>
        <v>0</v>
      </c>
      <c r="W19" s="57">
        <f t="shared" si="2"/>
        <v>0</v>
      </c>
      <c r="X19" s="193">
        <f t="shared" si="3"/>
        <v>0</v>
      </c>
      <c r="Y19" s="140"/>
      <c r="Z19" s="178"/>
      <c r="AA19" s="178"/>
      <c r="AB19" s="178"/>
    </row>
    <row r="20" spans="1:28" ht="75" customHeight="1">
      <c r="A20" s="154">
        <v>18</v>
      </c>
      <c r="B20" s="156" t="s">
        <v>446</v>
      </c>
      <c r="C20" s="58" t="s">
        <v>540</v>
      </c>
      <c r="D20" s="61"/>
      <c r="E20" s="66" t="s">
        <v>541</v>
      </c>
      <c r="F20" s="155">
        <v>2</v>
      </c>
      <c r="G20" s="54">
        <v>53125</v>
      </c>
      <c r="H20" s="55">
        <v>58437.5</v>
      </c>
      <c r="I20" s="56">
        <f t="shared" si="0"/>
        <v>83482.14285714287</v>
      </c>
      <c r="J20" s="351"/>
      <c r="K20" s="352"/>
      <c r="L20" s="353"/>
      <c r="M20" s="354"/>
      <c r="N20" s="355"/>
      <c r="O20" s="356"/>
      <c r="P20" s="357"/>
      <c r="Q20" s="358"/>
      <c r="R20" s="359"/>
      <c r="S20" s="360"/>
      <c r="T20" s="361"/>
      <c r="U20" s="338"/>
      <c r="V20" s="57">
        <f t="shared" si="1"/>
        <v>0</v>
      </c>
      <c r="W20" s="57">
        <f t="shared" si="2"/>
        <v>0</v>
      </c>
      <c r="X20" s="193">
        <f t="shared" si="3"/>
        <v>0</v>
      </c>
      <c r="Y20" s="140"/>
      <c r="Z20" s="178"/>
      <c r="AA20" s="178"/>
      <c r="AB20" s="178"/>
    </row>
    <row r="21" spans="1:28" ht="75" customHeight="1">
      <c r="A21" s="154">
        <v>19</v>
      </c>
      <c r="B21" s="156" t="s">
        <v>446</v>
      </c>
      <c r="C21" s="58" t="s">
        <v>542</v>
      </c>
      <c r="D21" s="61"/>
      <c r="E21" s="66" t="s">
        <v>543</v>
      </c>
      <c r="F21" s="155">
        <v>2</v>
      </c>
      <c r="G21" s="54">
        <v>50000</v>
      </c>
      <c r="H21" s="55">
        <v>55000</v>
      </c>
      <c r="I21" s="56">
        <f t="shared" si="0"/>
        <v>78571.42857142858</v>
      </c>
      <c r="J21" s="351"/>
      <c r="K21" s="352"/>
      <c r="L21" s="353"/>
      <c r="M21" s="354"/>
      <c r="N21" s="355"/>
      <c r="O21" s="356"/>
      <c r="P21" s="357"/>
      <c r="Q21" s="358"/>
      <c r="R21" s="359"/>
      <c r="S21" s="360"/>
      <c r="T21" s="361"/>
      <c r="U21" s="338"/>
      <c r="V21" s="57">
        <f t="shared" si="1"/>
        <v>0</v>
      </c>
      <c r="W21" s="57">
        <f t="shared" si="2"/>
        <v>0</v>
      </c>
      <c r="X21" s="193">
        <f t="shared" si="3"/>
        <v>0</v>
      </c>
      <c r="Y21" s="140"/>
      <c r="Z21" s="178"/>
      <c r="AA21" s="178"/>
      <c r="AB21" s="178"/>
    </row>
    <row r="22" spans="1:28" ht="64.95" customHeight="1">
      <c r="A22" s="154">
        <v>20</v>
      </c>
      <c r="B22" s="156" t="s">
        <v>446</v>
      </c>
      <c r="C22" s="58" t="s">
        <v>544</v>
      </c>
      <c r="D22" s="61"/>
      <c r="E22" s="66" t="s">
        <v>545</v>
      </c>
      <c r="F22" s="155">
        <v>2</v>
      </c>
      <c r="G22" s="54">
        <v>103125</v>
      </c>
      <c r="H22" s="55">
        <v>113437.5</v>
      </c>
      <c r="I22" s="56">
        <f t="shared" si="0"/>
        <v>162053.57142857145</v>
      </c>
      <c r="J22" s="351"/>
      <c r="K22" s="352"/>
      <c r="L22" s="353"/>
      <c r="M22" s="354"/>
      <c r="N22" s="355"/>
      <c r="O22" s="356"/>
      <c r="P22" s="357"/>
      <c r="Q22" s="358"/>
      <c r="R22" s="359"/>
      <c r="S22" s="360"/>
      <c r="T22" s="361"/>
      <c r="U22" s="338"/>
      <c r="V22" s="57">
        <f t="shared" si="1"/>
        <v>0</v>
      </c>
      <c r="W22" s="57">
        <f t="shared" si="2"/>
        <v>0</v>
      </c>
      <c r="X22" s="193">
        <f t="shared" si="3"/>
        <v>0</v>
      </c>
      <c r="Y22" s="140"/>
      <c r="Z22" s="178"/>
      <c r="AA22" s="178"/>
      <c r="AB22" s="178"/>
    </row>
    <row r="23" spans="1:28" ht="81" customHeight="1">
      <c r="A23" s="154">
        <v>21</v>
      </c>
      <c r="B23" s="156" t="s">
        <v>446</v>
      </c>
      <c r="C23" s="58" t="s">
        <v>546</v>
      </c>
      <c r="D23" s="61"/>
      <c r="E23" s="66" t="s">
        <v>547</v>
      </c>
      <c r="F23" s="155">
        <v>2</v>
      </c>
      <c r="G23" s="54">
        <v>109375</v>
      </c>
      <c r="H23" s="55">
        <v>120312.5</v>
      </c>
      <c r="I23" s="56">
        <f t="shared" si="0"/>
        <v>171875</v>
      </c>
      <c r="J23" s="351"/>
      <c r="K23" s="352"/>
      <c r="L23" s="353"/>
      <c r="M23" s="354"/>
      <c r="N23" s="355"/>
      <c r="O23" s="356"/>
      <c r="P23" s="357"/>
      <c r="Q23" s="358"/>
      <c r="R23" s="359"/>
      <c r="S23" s="360"/>
      <c r="T23" s="361"/>
      <c r="U23" s="338"/>
      <c r="V23" s="57">
        <f t="shared" si="1"/>
        <v>0</v>
      </c>
      <c r="W23" s="57">
        <f t="shared" si="2"/>
        <v>0</v>
      </c>
      <c r="X23" s="193">
        <f t="shared" si="3"/>
        <v>0</v>
      </c>
      <c r="Y23" s="140"/>
      <c r="Z23" s="178"/>
      <c r="AA23" s="178"/>
      <c r="AB23" s="178"/>
    </row>
    <row r="24" spans="1:28" ht="67.95" customHeight="1">
      <c r="A24" s="154">
        <v>22</v>
      </c>
      <c r="B24" s="156" t="s">
        <v>446</v>
      </c>
      <c r="C24" s="58" t="s">
        <v>548</v>
      </c>
      <c r="D24" s="61"/>
      <c r="E24" s="66" t="s">
        <v>549</v>
      </c>
      <c r="F24" s="155">
        <v>2</v>
      </c>
      <c r="G24" s="54">
        <v>100000</v>
      </c>
      <c r="H24" s="55">
        <v>110000</v>
      </c>
      <c r="I24" s="56">
        <f t="shared" si="0"/>
        <v>157142.85714285716</v>
      </c>
      <c r="J24" s="351"/>
      <c r="K24" s="352"/>
      <c r="L24" s="353"/>
      <c r="M24" s="354"/>
      <c r="N24" s="355"/>
      <c r="O24" s="356"/>
      <c r="P24" s="357"/>
      <c r="Q24" s="358"/>
      <c r="R24" s="359"/>
      <c r="S24" s="360"/>
      <c r="T24" s="361"/>
      <c r="U24" s="338"/>
      <c r="V24" s="57">
        <f t="shared" si="1"/>
        <v>0</v>
      </c>
      <c r="W24" s="57">
        <f t="shared" si="2"/>
        <v>0</v>
      </c>
      <c r="X24" s="193">
        <f t="shared" si="3"/>
        <v>0</v>
      </c>
      <c r="Y24" s="140"/>
      <c r="Z24" s="178"/>
      <c r="AA24" s="178"/>
      <c r="AB24" s="178"/>
    </row>
    <row r="25" spans="1:28" ht="67.05" customHeight="1">
      <c r="A25" s="154">
        <v>23</v>
      </c>
      <c r="B25" s="156" t="s">
        <v>446</v>
      </c>
      <c r="C25" s="58" t="s">
        <v>550</v>
      </c>
      <c r="D25" s="61"/>
      <c r="E25" s="66" t="s">
        <v>551</v>
      </c>
      <c r="F25" s="155">
        <v>2</v>
      </c>
      <c r="G25" s="54">
        <v>45312.5</v>
      </c>
      <c r="H25" s="55">
        <v>49843.75</v>
      </c>
      <c r="I25" s="56">
        <f t="shared" si="0"/>
        <v>71205.357142857145</v>
      </c>
      <c r="J25" s="351"/>
      <c r="K25" s="352"/>
      <c r="L25" s="353"/>
      <c r="M25" s="354"/>
      <c r="N25" s="355"/>
      <c r="O25" s="356"/>
      <c r="P25" s="357"/>
      <c r="Q25" s="358"/>
      <c r="R25" s="359"/>
      <c r="S25" s="360"/>
      <c r="T25" s="361"/>
      <c r="U25" s="338"/>
      <c r="V25" s="57">
        <f t="shared" si="1"/>
        <v>0</v>
      </c>
      <c r="W25" s="57">
        <f t="shared" si="2"/>
        <v>0</v>
      </c>
      <c r="X25" s="193">
        <f t="shared" si="3"/>
        <v>0</v>
      </c>
      <c r="Y25" s="140"/>
      <c r="Z25" s="178"/>
      <c r="AA25" s="178"/>
      <c r="AB25" s="178"/>
    </row>
    <row r="26" spans="1:28" ht="67.05" customHeight="1">
      <c r="A26" s="154">
        <v>24</v>
      </c>
      <c r="B26" s="156" t="s">
        <v>446</v>
      </c>
      <c r="C26" s="58" t="s">
        <v>552</v>
      </c>
      <c r="D26" s="61"/>
      <c r="E26" s="66" t="s">
        <v>553</v>
      </c>
      <c r="F26" s="155">
        <v>2</v>
      </c>
      <c r="G26" s="54">
        <v>46875</v>
      </c>
      <c r="H26" s="55">
        <v>51562.5</v>
      </c>
      <c r="I26" s="56">
        <f t="shared" si="0"/>
        <v>73660.71428571429</v>
      </c>
      <c r="J26" s="351"/>
      <c r="K26" s="352"/>
      <c r="L26" s="353"/>
      <c r="M26" s="354"/>
      <c r="N26" s="355"/>
      <c r="O26" s="356"/>
      <c r="P26" s="357"/>
      <c r="Q26" s="358"/>
      <c r="R26" s="359"/>
      <c r="S26" s="360"/>
      <c r="T26" s="361"/>
      <c r="U26" s="338"/>
      <c r="V26" s="57">
        <f t="shared" si="1"/>
        <v>0</v>
      </c>
      <c r="W26" s="57">
        <f t="shared" si="2"/>
        <v>0</v>
      </c>
      <c r="X26" s="193">
        <f t="shared" si="3"/>
        <v>0</v>
      </c>
      <c r="Y26" s="140"/>
      <c r="Z26" s="178"/>
      <c r="AA26" s="178"/>
      <c r="AB26" s="178"/>
    </row>
    <row r="27" spans="1:28" ht="67.05" customHeight="1">
      <c r="A27" s="154">
        <v>25</v>
      </c>
      <c r="B27" s="156" t="s">
        <v>446</v>
      </c>
      <c r="C27" s="58" t="s">
        <v>554</v>
      </c>
      <c r="D27" s="61"/>
      <c r="E27" s="66" t="s">
        <v>555</v>
      </c>
      <c r="F27" s="155">
        <v>2</v>
      </c>
      <c r="G27" s="54">
        <v>42187.5</v>
      </c>
      <c r="H27" s="55">
        <v>46406.25</v>
      </c>
      <c r="I27" s="56">
        <f t="shared" si="0"/>
        <v>66294.642857142855</v>
      </c>
      <c r="J27" s="351"/>
      <c r="K27" s="352"/>
      <c r="L27" s="353"/>
      <c r="M27" s="354"/>
      <c r="N27" s="355"/>
      <c r="O27" s="356"/>
      <c r="P27" s="357"/>
      <c r="Q27" s="358"/>
      <c r="R27" s="359"/>
      <c r="S27" s="360"/>
      <c r="T27" s="361"/>
      <c r="U27" s="338"/>
      <c r="V27" s="57">
        <f t="shared" si="1"/>
        <v>0</v>
      </c>
      <c r="W27" s="57">
        <f t="shared" si="2"/>
        <v>0</v>
      </c>
      <c r="X27" s="193">
        <f t="shared" si="3"/>
        <v>0</v>
      </c>
      <c r="Y27" s="140"/>
      <c r="Z27" s="178"/>
      <c r="AA27" s="178"/>
      <c r="AB27" s="178"/>
    </row>
    <row r="28" spans="1:28" ht="67.05" customHeight="1">
      <c r="A28" s="154">
        <v>26</v>
      </c>
      <c r="B28" s="58" t="s">
        <v>446</v>
      </c>
      <c r="C28" s="58" t="s">
        <v>556</v>
      </c>
      <c r="D28" s="61"/>
      <c r="E28" s="66" t="s">
        <v>557</v>
      </c>
      <c r="F28" s="155">
        <v>2</v>
      </c>
      <c r="G28" s="54">
        <v>29687.5</v>
      </c>
      <c r="H28" s="55">
        <v>32656.25</v>
      </c>
      <c r="I28" s="56">
        <f t="shared" si="0"/>
        <v>46651.785714285717</v>
      </c>
      <c r="J28" s="351"/>
      <c r="K28" s="352"/>
      <c r="L28" s="353"/>
      <c r="M28" s="354"/>
      <c r="N28" s="355"/>
      <c r="O28" s="356"/>
      <c r="P28" s="357"/>
      <c r="Q28" s="358"/>
      <c r="R28" s="359"/>
      <c r="S28" s="360"/>
      <c r="T28" s="361"/>
      <c r="U28" s="338"/>
      <c r="V28" s="57">
        <f t="shared" si="1"/>
        <v>0</v>
      </c>
      <c r="W28" s="57">
        <f t="shared" si="2"/>
        <v>0</v>
      </c>
      <c r="X28" s="193">
        <f t="shared" si="3"/>
        <v>0</v>
      </c>
      <c r="Y28" s="140"/>
      <c r="Z28" s="178"/>
      <c r="AA28" s="178"/>
      <c r="AB28" s="178"/>
    </row>
    <row r="29" spans="1:28" ht="67.05" customHeight="1">
      <c r="A29" s="154">
        <v>27</v>
      </c>
      <c r="B29" s="58" t="s">
        <v>446</v>
      </c>
      <c r="C29" s="58" t="s">
        <v>558</v>
      </c>
      <c r="D29" s="61"/>
      <c r="E29" s="66" t="s">
        <v>559</v>
      </c>
      <c r="F29" s="155">
        <v>2</v>
      </c>
      <c r="G29" s="54">
        <v>31250</v>
      </c>
      <c r="H29" s="55">
        <v>34375</v>
      </c>
      <c r="I29" s="56">
        <f t="shared" si="0"/>
        <v>49107.142857142862</v>
      </c>
      <c r="J29" s="351"/>
      <c r="K29" s="352"/>
      <c r="L29" s="353"/>
      <c r="M29" s="354"/>
      <c r="N29" s="355"/>
      <c r="O29" s="356"/>
      <c r="P29" s="357"/>
      <c r="Q29" s="358"/>
      <c r="R29" s="359"/>
      <c r="S29" s="360"/>
      <c r="T29" s="361"/>
      <c r="U29" s="338"/>
      <c r="V29" s="57">
        <f t="shared" si="1"/>
        <v>0</v>
      </c>
      <c r="W29" s="57">
        <f t="shared" si="2"/>
        <v>0</v>
      </c>
      <c r="X29" s="193">
        <f t="shared" si="3"/>
        <v>0</v>
      </c>
      <c r="Y29" s="140"/>
      <c r="Z29" s="178"/>
      <c r="AA29" s="178"/>
      <c r="AB29" s="178"/>
    </row>
    <row r="30" spans="1:28" ht="67.05" customHeight="1">
      <c r="A30" s="154">
        <v>28</v>
      </c>
      <c r="B30" s="58" t="s">
        <v>446</v>
      </c>
      <c r="C30" s="58" t="s">
        <v>560</v>
      </c>
      <c r="D30" s="61"/>
      <c r="E30" s="66" t="s">
        <v>561</v>
      </c>
      <c r="F30" s="155">
        <v>2</v>
      </c>
      <c r="G30" s="54">
        <v>28125</v>
      </c>
      <c r="H30" s="55">
        <v>30937.5</v>
      </c>
      <c r="I30" s="56">
        <f t="shared" si="0"/>
        <v>44196.428571428572</v>
      </c>
      <c r="J30" s="351"/>
      <c r="K30" s="352"/>
      <c r="L30" s="353"/>
      <c r="M30" s="354"/>
      <c r="N30" s="355"/>
      <c r="O30" s="356"/>
      <c r="P30" s="357"/>
      <c r="Q30" s="358"/>
      <c r="R30" s="359"/>
      <c r="S30" s="360"/>
      <c r="T30" s="361"/>
      <c r="U30" s="338"/>
      <c r="V30" s="57">
        <f t="shared" si="1"/>
        <v>0</v>
      </c>
      <c r="W30" s="57">
        <f t="shared" si="2"/>
        <v>0</v>
      </c>
      <c r="X30" s="193">
        <f t="shared" si="3"/>
        <v>0</v>
      </c>
      <c r="Y30" s="140"/>
      <c r="Z30" s="178"/>
      <c r="AA30" s="178"/>
      <c r="AB30" s="178"/>
    </row>
    <row r="31" spans="1:28" ht="69" customHeight="1">
      <c r="A31" s="154">
        <v>29</v>
      </c>
      <c r="B31" s="58" t="s">
        <v>446</v>
      </c>
      <c r="C31" s="58" t="s">
        <v>562</v>
      </c>
      <c r="D31" s="61"/>
      <c r="E31" s="66" t="s">
        <v>563</v>
      </c>
      <c r="F31" s="155">
        <v>1</v>
      </c>
      <c r="G31" s="54">
        <v>43750</v>
      </c>
      <c r="H31" s="55">
        <v>48125</v>
      </c>
      <c r="I31" s="56">
        <f t="shared" si="0"/>
        <v>68750</v>
      </c>
      <c r="J31" s="351"/>
      <c r="K31" s="352"/>
      <c r="L31" s="353"/>
      <c r="M31" s="354"/>
      <c r="N31" s="355"/>
      <c r="O31" s="356"/>
      <c r="P31" s="357"/>
      <c r="Q31" s="358"/>
      <c r="R31" s="359"/>
      <c r="S31" s="360"/>
      <c r="T31" s="361"/>
      <c r="U31" s="338"/>
      <c r="V31" s="57">
        <f t="shared" si="1"/>
        <v>0</v>
      </c>
      <c r="W31" s="57">
        <f t="shared" si="2"/>
        <v>0</v>
      </c>
      <c r="X31" s="193">
        <f t="shared" si="3"/>
        <v>0</v>
      </c>
      <c r="Y31" s="140"/>
      <c r="Z31" s="178"/>
      <c r="AA31" s="178"/>
      <c r="AB31" s="178"/>
    </row>
    <row r="32" spans="1:28" ht="57" customHeight="1">
      <c r="A32" s="154">
        <v>30</v>
      </c>
      <c r="B32" s="58" t="s">
        <v>446</v>
      </c>
      <c r="C32" s="58" t="s">
        <v>564</v>
      </c>
      <c r="D32" s="61"/>
      <c r="E32" s="66" t="s">
        <v>565</v>
      </c>
      <c r="F32" s="155">
        <v>1</v>
      </c>
      <c r="G32" s="54">
        <v>28906.25</v>
      </c>
      <c r="H32" s="55">
        <v>31796.875</v>
      </c>
      <c r="I32" s="56">
        <f t="shared" si="0"/>
        <v>45424.107142857145</v>
      </c>
      <c r="J32" s="351"/>
      <c r="K32" s="352"/>
      <c r="L32" s="353"/>
      <c r="M32" s="354"/>
      <c r="N32" s="355"/>
      <c r="O32" s="356"/>
      <c r="P32" s="357"/>
      <c r="Q32" s="358"/>
      <c r="R32" s="359"/>
      <c r="S32" s="360"/>
      <c r="T32" s="361"/>
      <c r="U32" s="338"/>
      <c r="V32" s="57">
        <f t="shared" si="1"/>
        <v>0</v>
      </c>
      <c r="W32" s="57">
        <f t="shared" si="2"/>
        <v>0</v>
      </c>
      <c r="X32" s="193">
        <f t="shared" si="3"/>
        <v>0</v>
      </c>
      <c r="Y32" s="140"/>
      <c r="Z32" s="178"/>
      <c r="AA32" s="178"/>
      <c r="AB32" s="178"/>
    </row>
    <row r="33" spans="1:28" ht="63" customHeight="1">
      <c r="A33" s="154">
        <v>31</v>
      </c>
      <c r="B33" s="58" t="s">
        <v>446</v>
      </c>
      <c r="C33" s="58" t="s">
        <v>566</v>
      </c>
      <c r="D33" s="61"/>
      <c r="E33" s="66" t="s">
        <v>567</v>
      </c>
      <c r="F33" s="155">
        <v>1</v>
      </c>
      <c r="G33" s="54">
        <v>21093.75</v>
      </c>
      <c r="H33" s="55">
        <v>23203.125</v>
      </c>
      <c r="I33" s="56">
        <f t="shared" si="0"/>
        <v>33147.321428571428</v>
      </c>
      <c r="J33" s="351"/>
      <c r="K33" s="352"/>
      <c r="L33" s="353"/>
      <c r="M33" s="354"/>
      <c r="N33" s="355"/>
      <c r="O33" s="356"/>
      <c r="P33" s="357"/>
      <c r="Q33" s="358"/>
      <c r="R33" s="359"/>
      <c r="S33" s="360"/>
      <c r="T33" s="361"/>
      <c r="U33" s="338"/>
      <c r="V33" s="57">
        <f t="shared" si="1"/>
        <v>0</v>
      </c>
      <c r="W33" s="57">
        <f t="shared" si="2"/>
        <v>0</v>
      </c>
      <c r="X33" s="193">
        <f t="shared" si="3"/>
        <v>0</v>
      </c>
      <c r="Y33" s="140"/>
      <c r="Z33" s="178"/>
      <c r="AA33" s="178"/>
      <c r="AB33" s="178"/>
    </row>
    <row r="34" spans="1:28" ht="76.05" customHeight="1">
      <c r="A34" s="154">
        <v>32</v>
      </c>
      <c r="B34" s="58" t="s">
        <v>446</v>
      </c>
      <c r="C34" s="58" t="s">
        <v>568</v>
      </c>
      <c r="D34" s="61"/>
      <c r="E34" s="66" t="s">
        <v>569</v>
      </c>
      <c r="F34" s="155">
        <v>1</v>
      </c>
      <c r="G34" s="54">
        <v>51562.5</v>
      </c>
      <c r="H34" s="55">
        <v>56718.75</v>
      </c>
      <c r="I34" s="56">
        <f t="shared" si="0"/>
        <v>81026.785714285725</v>
      </c>
      <c r="J34" s="351"/>
      <c r="K34" s="352"/>
      <c r="L34" s="353"/>
      <c r="M34" s="354"/>
      <c r="N34" s="355"/>
      <c r="O34" s="356"/>
      <c r="P34" s="357"/>
      <c r="Q34" s="358"/>
      <c r="R34" s="359"/>
      <c r="S34" s="360"/>
      <c r="T34" s="361"/>
      <c r="U34" s="338"/>
      <c r="V34" s="57">
        <f t="shared" si="1"/>
        <v>0</v>
      </c>
      <c r="W34" s="57">
        <f t="shared" si="2"/>
        <v>0</v>
      </c>
      <c r="X34" s="193">
        <f t="shared" si="3"/>
        <v>0</v>
      </c>
      <c r="Y34" s="140"/>
      <c r="Z34" s="178"/>
      <c r="AA34" s="178"/>
      <c r="AB34" s="178"/>
    </row>
    <row r="35" spans="1:28" ht="76.05" customHeight="1">
      <c r="A35" s="154">
        <v>33</v>
      </c>
      <c r="B35" s="58" t="s">
        <v>446</v>
      </c>
      <c r="C35" s="58" t="s">
        <v>570</v>
      </c>
      <c r="D35" s="61"/>
      <c r="E35" s="66" t="s">
        <v>571</v>
      </c>
      <c r="F35" s="155">
        <v>1</v>
      </c>
      <c r="G35" s="54">
        <v>37500</v>
      </c>
      <c r="H35" s="55">
        <v>41250</v>
      </c>
      <c r="I35" s="56">
        <f t="shared" ref="I35:I66" si="4">H35/0.7</f>
        <v>58928.571428571435</v>
      </c>
      <c r="J35" s="351"/>
      <c r="K35" s="352"/>
      <c r="L35" s="353"/>
      <c r="M35" s="354"/>
      <c r="N35" s="355"/>
      <c r="O35" s="356"/>
      <c r="P35" s="357"/>
      <c r="Q35" s="358"/>
      <c r="R35" s="359"/>
      <c r="S35" s="360"/>
      <c r="T35" s="361"/>
      <c r="U35" s="338"/>
      <c r="V35" s="57">
        <f t="shared" ref="V35:V66" si="5">SUM(J35:U35)</f>
        <v>0</v>
      </c>
      <c r="W35" s="57">
        <f t="shared" ref="W35:W66" si="6">V35*F35</f>
        <v>0</v>
      </c>
      <c r="X35" s="193">
        <f t="shared" ref="X35:X66" si="7">G35*V35</f>
        <v>0</v>
      </c>
      <c r="Y35" s="140"/>
      <c r="Z35" s="178"/>
      <c r="AA35" s="178"/>
      <c r="AB35" s="178"/>
    </row>
    <row r="36" spans="1:28" ht="76.05" customHeight="1">
      <c r="A36" s="154">
        <v>34</v>
      </c>
      <c r="B36" s="58" t="s">
        <v>446</v>
      </c>
      <c r="C36" s="58" t="s">
        <v>572</v>
      </c>
      <c r="D36" s="61"/>
      <c r="E36" s="66" t="s">
        <v>573</v>
      </c>
      <c r="F36" s="155">
        <v>1</v>
      </c>
      <c r="G36" s="54">
        <v>28125</v>
      </c>
      <c r="H36" s="55">
        <v>30937.5</v>
      </c>
      <c r="I36" s="56">
        <f t="shared" si="4"/>
        <v>44196.428571428572</v>
      </c>
      <c r="J36" s="351"/>
      <c r="K36" s="352"/>
      <c r="L36" s="353"/>
      <c r="M36" s="354"/>
      <c r="N36" s="355"/>
      <c r="O36" s="356"/>
      <c r="P36" s="357"/>
      <c r="Q36" s="358"/>
      <c r="R36" s="359"/>
      <c r="S36" s="360"/>
      <c r="T36" s="361"/>
      <c r="U36" s="338"/>
      <c r="V36" s="57">
        <f t="shared" si="5"/>
        <v>0</v>
      </c>
      <c r="W36" s="57">
        <f t="shared" si="6"/>
        <v>0</v>
      </c>
      <c r="X36" s="193">
        <f t="shared" si="7"/>
        <v>0</v>
      </c>
      <c r="Y36" s="140"/>
      <c r="Z36" s="178"/>
      <c r="AA36" s="178"/>
      <c r="AB36" s="178"/>
    </row>
    <row r="37" spans="1:28" ht="55.95" customHeight="1">
      <c r="A37" s="154">
        <v>1</v>
      </c>
      <c r="B37" s="58" t="s">
        <v>446</v>
      </c>
      <c r="C37" s="58" t="s">
        <v>574</v>
      </c>
      <c r="D37" s="108"/>
      <c r="E37" s="58" t="s">
        <v>575</v>
      </c>
      <c r="F37" s="155">
        <v>2</v>
      </c>
      <c r="G37" s="54">
        <v>36562.5</v>
      </c>
      <c r="H37" s="55">
        <v>40218.75</v>
      </c>
      <c r="I37" s="56">
        <f t="shared" si="4"/>
        <v>57455.357142857145</v>
      </c>
      <c r="J37" s="351"/>
      <c r="K37" s="352"/>
      <c r="L37" s="353"/>
      <c r="M37" s="354"/>
      <c r="N37" s="355"/>
      <c r="O37" s="356"/>
      <c r="P37" s="357"/>
      <c r="Q37" s="358"/>
      <c r="R37" s="359"/>
      <c r="S37" s="360"/>
      <c r="T37" s="361"/>
      <c r="U37" s="338"/>
      <c r="V37" s="57">
        <f t="shared" si="5"/>
        <v>0</v>
      </c>
      <c r="W37" s="57">
        <f t="shared" si="6"/>
        <v>0</v>
      </c>
      <c r="X37" s="193">
        <f t="shared" si="7"/>
        <v>0</v>
      </c>
      <c r="Y37" s="140"/>
      <c r="Z37" s="178"/>
      <c r="AA37" s="178"/>
      <c r="AB37" s="178"/>
    </row>
    <row r="38" spans="1:28" ht="58.95" customHeight="1">
      <c r="A38" s="154">
        <v>2</v>
      </c>
      <c r="B38" s="58" t="s">
        <v>446</v>
      </c>
      <c r="C38" s="58" t="s">
        <v>576</v>
      </c>
      <c r="D38" s="108"/>
      <c r="E38" s="58" t="s">
        <v>575</v>
      </c>
      <c r="F38" s="155">
        <v>2</v>
      </c>
      <c r="G38" s="54">
        <v>34687.5</v>
      </c>
      <c r="H38" s="55">
        <v>38156.25</v>
      </c>
      <c r="I38" s="56">
        <f t="shared" si="4"/>
        <v>54508.928571428572</v>
      </c>
      <c r="J38" s="351"/>
      <c r="K38" s="352"/>
      <c r="L38" s="353"/>
      <c r="M38" s="354"/>
      <c r="N38" s="355"/>
      <c r="O38" s="356"/>
      <c r="P38" s="357"/>
      <c r="Q38" s="358"/>
      <c r="R38" s="359"/>
      <c r="S38" s="360"/>
      <c r="T38" s="361"/>
      <c r="U38" s="338"/>
      <c r="V38" s="57">
        <f t="shared" si="5"/>
        <v>0</v>
      </c>
      <c r="W38" s="57">
        <f t="shared" si="6"/>
        <v>0</v>
      </c>
      <c r="X38" s="193">
        <f t="shared" si="7"/>
        <v>0</v>
      </c>
      <c r="Y38" s="140"/>
      <c r="Z38" s="178"/>
      <c r="AA38" s="178"/>
      <c r="AB38" s="178"/>
    </row>
    <row r="39" spans="1:28" ht="49.95" customHeight="1">
      <c r="A39" s="154">
        <v>3</v>
      </c>
      <c r="B39" s="58" t="s">
        <v>446</v>
      </c>
      <c r="C39" s="58" t="s">
        <v>577</v>
      </c>
      <c r="D39" s="108"/>
      <c r="E39" s="58" t="s">
        <v>575</v>
      </c>
      <c r="F39" s="155">
        <v>2</v>
      </c>
      <c r="G39" s="54">
        <v>34531.25</v>
      </c>
      <c r="H39" s="55">
        <v>37984.375</v>
      </c>
      <c r="I39" s="56">
        <f t="shared" si="4"/>
        <v>54263.392857142862</v>
      </c>
      <c r="J39" s="351"/>
      <c r="K39" s="352"/>
      <c r="L39" s="353"/>
      <c r="M39" s="354"/>
      <c r="N39" s="355"/>
      <c r="O39" s="356"/>
      <c r="P39" s="357"/>
      <c r="Q39" s="358"/>
      <c r="R39" s="359"/>
      <c r="S39" s="360"/>
      <c r="T39" s="361"/>
      <c r="U39" s="338"/>
      <c r="V39" s="57">
        <f t="shared" si="5"/>
        <v>0</v>
      </c>
      <c r="W39" s="57">
        <f t="shared" si="6"/>
        <v>0</v>
      </c>
      <c r="X39" s="193">
        <f t="shared" si="7"/>
        <v>0</v>
      </c>
      <c r="Y39" s="140"/>
      <c r="Z39" s="178"/>
      <c r="AA39" s="178"/>
      <c r="AB39" s="178"/>
    </row>
    <row r="40" spans="1:28" ht="54" customHeight="1">
      <c r="A40" s="154">
        <v>4</v>
      </c>
      <c r="B40" s="58" t="s">
        <v>446</v>
      </c>
      <c r="C40" s="58" t="s">
        <v>578</v>
      </c>
      <c r="D40" s="108"/>
      <c r="E40" s="58" t="s">
        <v>575</v>
      </c>
      <c r="F40" s="155">
        <v>2</v>
      </c>
      <c r="G40" s="54">
        <v>32812.5</v>
      </c>
      <c r="H40" s="55">
        <v>36093.75</v>
      </c>
      <c r="I40" s="56">
        <f t="shared" si="4"/>
        <v>51562.5</v>
      </c>
      <c r="J40" s="351"/>
      <c r="K40" s="352"/>
      <c r="L40" s="353"/>
      <c r="M40" s="354"/>
      <c r="N40" s="355"/>
      <c r="O40" s="356"/>
      <c r="P40" s="357"/>
      <c r="Q40" s="358"/>
      <c r="R40" s="359"/>
      <c r="S40" s="360"/>
      <c r="T40" s="361"/>
      <c r="U40" s="338"/>
      <c r="V40" s="57">
        <f t="shared" si="5"/>
        <v>0</v>
      </c>
      <c r="W40" s="57">
        <f t="shared" si="6"/>
        <v>0</v>
      </c>
      <c r="X40" s="193">
        <f t="shared" si="7"/>
        <v>0</v>
      </c>
      <c r="Y40" s="140"/>
      <c r="Z40" s="178"/>
      <c r="AA40" s="178"/>
      <c r="AB40" s="178"/>
    </row>
    <row r="41" spans="1:28" ht="57" customHeight="1">
      <c r="A41" s="154">
        <v>5</v>
      </c>
      <c r="B41" s="58" t="s">
        <v>446</v>
      </c>
      <c r="C41" s="58" t="s">
        <v>579</v>
      </c>
      <c r="D41" s="108"/>
      <c r="E41" s="58" t="s">
        <v>575</v>
      </c>
      <c r="F41" s="155">
        <v>2</v>
      </c>
      <c r="G41" s="54">
        <v>33125</v>
      </c>
      <c r="H41" s="55">
        <v>36437.5</v>
      </c>
      <c r="I41" s="56">
        <f t="shared" si="4"/>
        <v>52053.571428571435</v>
      </c>
      <c r="J41" s="351"/>
      <c r="K41" s="352"/>
      <c r="L41" s="353"/>
      <c r="M41" s="354"/>
      <c r="N41" s="355"/>
      <c r="O41" s="356"/>
      <c r="P41" s="357"/>
      <c r="Q41" s="358"/>
      <c r="R41" s="359"/>
      <c r="S41" s="360"/>
      <c r="T41" s="361"/>
      <c r="U41" s="338"/>
      <c r="V41" s="57">
        <f t="shared" si="5"/>
        <v>0</v>
      </c>
      <c r="W41" s="57">
        <f t="shared" si="6"/>
        <v>0</v>
      </c>
      <c r="X41" s="193">
        <f t="shared" si="7"/>
        <v>0</v>
      </c>
      <c r="Y41" s="140"/>
      <c r="Z41" s="178"/>
      <c r="AA41" s="178"/>
      <c r="AB41" s="178"/>
    </row>
    <row r="42" spans="1:28" ht="46.95" customHeight="1">
      <c r="A42" s="154">
        <v>6</v>
      </c>
      <c r="B42" s="58" t="s">
        <v>446</v>
      </c>
      <c r="C42" s="58" t="s">
        <v>580</v>
      </c>
      <c r="D42" s="108"/>
      <c r="E42" s="58" t="s">
        <v>575</v>
      </c>
      <c r="F42" s="155">
        <v>2</v>
      </c>
      <c r="G42" s="54">
        <v>30000</v>
      </c>
      <c r="H42" s="55">
        <v>33000</v>
      </c>
      <c r="I42" s="56">
        <f t="shared" si="4"/>
        <v>47142.857142857145</v>
      </c>
      <c r="J42" s="351"/>
      <c r="K42" s="352"/>
      <c r="L42" s="353"/>
      <c r="M42" s="354"/>
      <c r="N42" s="355"/>
      <c r="O42" s="356"/>
      <c r="P42" s="357"/>
      <c r="Q42" s="358"/>
      <c r="R42" s="359"/>
      <c r="S42" s="360"/>
      <c r="T42" s="361"/>
      <c r="U42" s="338"/>
      <c r="V42" s="57">
        <f t="shared" si="5"/>
        <v>0</v>
      </c>
      <c r="W42" s="57">
        <f t="shared" si="6"/>
        <v>0</v>
      </c>
      <c r="X42" s="193">
        <f t="shared" si="7"/>
        <v>0</v>
      </c>
      <c r="Y42" s="140"/>
      <c r="Z42" s="178"/>
      <c r="AA42" s="178"/>
      <c r="AB42" s="178"/>
    </row>
    <row r="43" spans="1:28" ht="67.05" customHeight="1">
      <c r="A43" s="154">
        <v>7</v>
      </c>
      <c r="B43" s="58" t="s">
        <v>446</v>
      </c>
      <c r="C43" s="58" t="s">
        <v>581</v>
      </c>
      <c r="D43" s="108"/>
      <c r="E43" s="58" t="s">
        <v>582</v>
      </c>
      <c r="F43" s="155">
        <v>2</v>
      </c>
      <c r="G43" s="54">
        <v>38281.25</v>
      </c>
      <c r="H43" s="55">
        <v>42109.375</v>
      </c>
      <c r="I43" s="56">
        <f t="shared" si="4"/>
        <v>60156.250000000007</v>
      </c>
      <c r="J43" s="351"/>
      <c r="K43" s="352"/>
      <c r="L43" s="353"/>
      <c r="M43" s="354"/>
      <c r="N43" s="355"/>
      <c r="O43" s="356"/>
      <c r="P43" s="357"/>
      <c r="Q43" s="358"/>
      <c r="R43" s="359"/>
      <c r="S43" s="360"/>
      <c r="T43" s="361"/>
      <c r="U43" s="338"/>
      <c r="V43" s="57">
        <f t="shared" si="5"/>
        <v>0</v>
      </c>
      <c r="W43" s="57">
        <f t="shared" si="6"/>
        <v>0</v>
      </c>
      <c r="X43" s="193">
        <f t="shared" si="7"/>
        <v>0</v>
      </c>
      <c r="Y43" s="140"/>
      <c r="Z43" s="178"/>
      <c r="AA43" s="178"/>
      <c r="AB43" s="178"/>
    </row>
    <row r="44" spans="1:28" ht="81" customHeight="1">
      <c r="A44" s="154">
        <v>8</v>
      </c>
      <c r="B44" s="58" t="s">
        <v>446</v>
      </c>
      <c r="C44" s="58" t="s">
        <v>583</v>
      </c>
      <c r="D44" s="108"/>
      <c r="E44" s="58" t="s">
        <v>582</v>
      </c>
      <c r="F44" s="155">
        <v>2</v>
      </c>
      <c r="G44" s="54">
        <v>47500</v>
      </c>
      <c r="H44" s="55">
        <v>52250</v>
      </c>
      <c r="I44" s="56">
        <f t="shared" si="4"/>
        <v>74642.857142857145</v>
      </c>
      <c r="J44" s="351"/>
      <c r="K44" s="352"/>
      <c r="L44" s="353"/>
      <c r="M44" s="354"/>
      <c r="N44" s="355"/>
      <c r="O44" s="356"/>
      <c r="P44" s="357"/>
      <c r="Q44" s="358"/>
      <c r="R44" s="359"/>
      <c r="S44" s="360"/>
      <c r="T44" s="361"/>
      <c r="U44" s="338"/>
      <c r="V44" s="57">
        <f t="shared" si="5"/>
        <v>0</v>
      </c>
      <c r="W44" s="57">
        <f t="shared" si="6"/>
        <v>0</v>
      </c>
      <c r="X44" s="193">
        <f t="shared" si="7"/>
        <v>0</v>
      </c>
      <c r="Y44" s="140"/>
      <c r="Z44" s="178"/>
      <c r="AA44" s="178"/>
      <c r="AB44" s="178"/>
    </row>
    <row r="45" spans="1:28" ht="55.05" customHeight="1">
      <c r="A45" s="154">
        <v>9</v>
      </c>
      <c r="B45" s="58" t="s">
        <v>446</v>
      </c>
      <c r="C45" s="58" t="s">
        <v>584</v>
      </c>
      <c r="D45" s="108"/>
      <c r="E45" s="58" t="s">
        <v>575</v>
      </c>
      <c r="F45" s="155">
        <v>2</v>
      </c>
      <c r="G45" s="54">
        <v>35468.75</v>
      </c>
      <c r="H45" s="55">
        <v>39015.625</v>
      </c>
      <c r="I45" s="56">
        <f t="shared" si="4"/>
        <v>55736.607142857145</v>
      </c>
      <c r="J45" s="351"/>
      <c r="K45" s="352"/>
      <c r="L45" s="353"/>
      <c r="M45" s="354"/>
      <c r="N45" s="355"/>
      <c r="O45" s="356"/>
      <c r="P45" s="357"/>
      <c r="Q45" s="358"/>
      <c r="R45" s="359"/>
      <c r="S45" s="360"/>
      <c r="T45" s="361"/>
      <c r="U45" s="338"/>
      <c r="V45" s="57">
        <f t="shared" si="5"/>
        <v>0</v>
      </c>
      <c r="W45" s="57">
        <f t="shared" si="6"/>
        <v>0</v>
      </c>
      <c r="X45" s="193">
        <f t="shared" si="7"/>
        <v>0</v>
      </c>
      <c r="Y45" s="140"/>
      <c r="Z45" s="178"/>
      <c r="AA45" s="178"/>
      <c r="AB45" s="178"/>
    </row>
    <row r="46" spans="1:28" ht="82.95" customHeight="1">
      <c r="A46" s="154">
        <v>10</v>
      </c>
      <c r="B46" s="58" t="s">
        <v>446</v>
      </c>
      <c r="C46" s="58" t="s">
        <v>585</v>
      </c>
      <c r="D46" s="108"/>
      <c r="E46" s="58" t="s">
        <v>586</v>
      </c>
      <c r="F46" s="155">
        <v>2</v>
      </c>
      <c r="G46" s="54">
        <v>65625</v>
      </c>
      <c r="H46" s="55">
        <v>72187.5</v>
      </c>
      <c r="I46" s="56">
        <f t="shared" si="4"/>
        <v>103125</v>
      </c>
      <c r="J46" s="351"/>
      <c r="K46" s="352"/>
      <c r="L46" s="353"/>
      <c r="M46" s="354"/>
      <c r="N46" s="355"/>
      <c r="O46" s="356"/>
      <c r="P46" s="357"/>
      <c r="Q46" s="358"/>
      <c r="R46" s="359"/>
      <c r="S46" s="360"/>
      <c r="T46" s="361"/>
      <c r="U46" s="338"/>
      <c r="V46" s="57">
        <f t="shared" si="5"/>
        <v>0</v>
      </c>
      <c r="W46" s="57">
        <f t="shared" si="6"/>
        <v>0</v>
      </c>
      <c r="X46" s="193">
        <f t="shared" si="7"/>
        <v>0</v>
      </c>
      <c r="Y46" s="140"/>
      <c r="Z46" s="178"/>
      <c r="AA46" s="178"/>
      <c r="AB46" s="178"/>
    </row>
    <row r="47" spans="1:28" ht="85.05" customHeight="1">
      <c r="A47" s="154">
        <v>11</v>
      </c>
      <c r="B47" s="58" t="s">
        <v>446</v>
      </c>
      <c r="C47" s="58" t="s">
        <v>587</v>
      </c>
      <c r="D47" s="108"/>
      <c r="E47" s="58" t="s">
        <v>586</v>
      </c>
      <c r="F47" s="155">
        <v>2</v>
      </c>
      <c r="G47" s="54">
        <v>55156.25</v>
      </c>
      <c r="H47" s="55">
        <v>60671.875</v>
      </c>
      <c r="I47" s="56">
        <f t="shared" si="4"/>
        <v>86674.107142857145</v>
      </c>
      <c r="J47" s="351"/>
      <c r="K47" s="352"/>
      <c r="L47" s="353"/>
      <c r="M47" s="354"/>
      <c r="N47" s="355"/>
      <c r="O47" s="356"/>
      <c r="P47" s="357"/>
      <c r="Q47" s="358"/>
      <c r="R47" s="359"/>
      <c r="S47" s="360"/>
      <c r="T47" s="361"/>
      <c r="U47" s="338"/>
      <c r="V47" s="57">
        <f t="shared" si="5"/>
        <v>0</v>
      </c>
      <c r="W47" s="57">
        <f t="shared" si="6"/>
        <v>0</v>
      </c>
      <c r="X47" s="193">
        <f t="shared" si="7"/>
        <v>0</v>
      </c>
      <c r="Y47" s="140"/>
      <c r="Z47" s="178"/>
      <c r="AA47" s="178"/>
      <c r="AB47" s="178"/>
    </row>
    <row r="48" spans="1:28" ht="79.95" customHeight="1">
      <c r="A48" s="154">
        <v>12</v>
      </c>
      <c r="B48" s="58" t="s">
        <v>446</v>
      </c>
      <c r="C48" s="58" t="s">
        <v>588</v>
      </c>
      <c r="D48" s="108"/>
      <c r="E48" s="58" t="s">
        <v>586</v>
      </c>
      <c r="F48" s="155">
        <v>2</v>
      </c>
      <c r="G48" s="54">
        <v>55468.75</v>
      </c>
      <c r="H48" s="55">
        <v>61015.625</v>
      </c>
      <c r="I48" s="56">
        <f t="shared" si="4"/>
        <v>87165.17857142858</v>
      </c>
      <c r="J48" s="351"/>
      <c r="K48" s="352"/>
      <c r="L48" s="353"/>
      <c r="M48" s="354"/>
      <c r="N48" s="355"/>
      <c r="O48" s="356"/>
      <c r="P48" s="357"/>
      <c r="Q48" s="358"/>
      <c r="R48" s="359"/>
      <c r="S48" s="360"/>
      <c r="T48" s="361"/>
      <c r="U48" s="338"/>
      <c r="V48" s="57">
        <f t="shared" si="5"/>
        <v>0</v>
      </c>
      <c r="W48" s="57">
        <f t="shared" si="6"/>
        <v>0</v>
      </c>
      <c r="X48" s="193">
        <f t="shared" si="7"/>
        <v>0</v>
      </c>
      <c r="Y48" s="140"/>
      <c r="Z48" s="178"/>
      <c r="AA48" s="178"/>
      <c r="AB48" s="178"/>
    </row>
    <row r="49" spans="1:28" ht="79.95" customHeight="1">
      <c r="A49" s="154">
        <v>13</v>
      </c>
      <c r="B49" s="58" t="s">
        <v>446</v>
      </c>
      <c r="C49" s="58" t="s">
        <v>589</v>
      </c>
      <c r="D49" s="108"/>
      <c r="E49" s="58" t="s">
        <v>586</v>
      </c>
      <c r="F49" s="155">
        <v>2</v>
      </c>
      <c r="G49" s="54">
        <v>50625</v>
      </c>
      <c r="H49" s="55">
        <v>55687.5</v>
      </c>
      <c r="I49" s="56">
        <f t="shared" si="4"/>
        <v>79553.571428571435</v>
      </c>
      <c r="J49" s="351"/>
      <c r="K49" s="352"/>
      <c r="L49" s="353"/>
      <c r="M49" s="354"/>
      <c r="N49" s="355"/>
      <c r="O49" s="356"/>
      <c r="P49" s="357"/>
      <c r="Q49" s="358"/>
      <c r="R49" s="359"/>
      <c r="S49" s="360"/>
      <c r="T49" s="361"/>
      <c r="U49" s="338"/>
      <c r="V49" s="57">
        <f t="shared" si="5"/>
        <v>0</v>
      </c>
      <c r="W49" s="57">
        <f t="shared" si="6"/>
        <v>0</v>
      </c>
      <c r="X49" s="193">
        <f t="shared" si="7"/>
        <v>0</v>
      </c>
      <c r="Y49" s="140"/>
      <c r="Z49" s="178"/>
      <c r="AA49" s="178"/>
      <c r="AB49" s="178"/>
    </row>
    <row r="50" spans="1:28" ht="81" customHeight="1">
      <c r="A50" s="154">
        <v>14</v>
      </c>
      <c r="B50" s="58" t="s">
        <v>446</v>
      </c>
      <c r="C50" s="58" t="s">
        <v>590</v>
      </c>
      <c r="D50" s="108"/>
      <c r="E50" s="58" t="s">
        <v>586</v>
      </c>
      <c r="F50" s="155">
        <v>2</v>
      </c>
      <c r="G50" s="54">
        <v>52187.5</v>
      </c>
      <c r="H50" s="55">
        <v>57406.25</v>
      </c>
      <c r="I50" s="56">
        <f t="shared" si="4"/>
        <v>82008.92857142858</v>
      </c>
      <c r="J50" s="351"/>
      <c r="K50" s="352"/>
      <c r="L50" s="353"/>
      <c r="M50" s="354"/>
      <c r="N50" s="355"/>
      <c r="O50" s="356"/>
      <c r="P50" s="357"/>
      <c r="Q50" s="358"/>
      <c r="R50" s="359"/>
      <c r="S50" s="360"/>
      <c r="T50" s="361"/>
      <c r="U50" s="338"/>
      <c r="V50" s="57">
        <f t="shared" si="5"/>
        <v>0</v>
      </c>
      <c r="W50" s="57">
        <f t="shared" si="6"/>
        <v>0</v>
      </c>
      <c r="X50" s="193">
        <f t="shared" si="7"/>
        <v>0</v>
      </c>
      <c r="Y50" s="140"/>
      <c r="Z50" s="178"/>
      <c r="AA50" s="178"/>
      <c r="AB50" s="178"/>
    </row>
    <row r="51" spans="1:28" ht="87" customHeight="1">
      <c r="A51" s="154">
        <v>15</v>
      </c>
      <c r="B51" s="58" t="s">
        <v>446</v>
      </c>
      <c r="C51" s="58" t="s">
        <v>591</v>
      </c>
      <c r="D51" s="108"/>
      <c r="E51" s="58" t="s">
        <v>586</v>
      </c>
      <c r="F51" s="155">
        <v>2</v>
      </c>
      <c r="G51" s="54">
        <v>43281.25</v>
      </c>
      <c r="H51" s="55">
        <v>47609.375</v>
      </c>
      <c r="I51" s="56">
        <f t="shared" si="4"/>
        <v>68013.392857142855</v>
      </c>
      <c r="J51" s="351"/>
      <c r="K51" s="352"/>
      <c r="L51" s="353"/>
      <c r="M51" s="354"/>
      <c r="N51" s="355"/>
      <c r="O51" s="356"/>
      <c r="P51" s="357"/>
      <c r="Q51" s="358"/>
      <c r="R51" s="359"/>
      <c r="S51" s="360"/>
      <c r="T51" s="361"/>
      <c r="U51" s="338"/>
      <c r="V51" s="57">
        <f t="shared" si="5"/>
        <v>0</v>
      </c>
      <c r="W51" s="57">
        <f t="shared" si="6"/>
        <v>0</v>
      </c>
      <c r="X51" s="193">
        <f t="shared" si="7"/>
        <v>0</v>
      </c>
      <c r="Y51" s="140"/>
      <c r="Z51" s="178"/>
      <c r="AA51" s="178"/>
      <c r="AB51" s="178"/>
    </row>
    <row r="52" spans="1:28" ht="94.95" customHeight="1">
      <c r="A52" s="154">
        <v>16</v>
      </c>
      <c r="B52" s="58" t="s">
        <v>446</v>
      </c>
      <c r="C52" s="58" t="s">
        <v>592</v>
      </c>
      <c r="D52" s="108"/>
      <c r="E52" s="155">
        <v>1500</v>
      </c>
      <c r="F52" s="155">
        <v>2</v>
      </c>
      <c r="G52" s="54">
        <v>59218.75</v>
      </c>
      <c r="H52" s="55">
        <v>65140.625</v>
      </c>
      <c r="I52" s="56">
        <f t="shared" si="4"/>
        <v>93058.035714285725</v>
      </c>
      <c r="J52" s="351"/>
      <c r="K52" s="352"/>
      <c r="L52" s="353"/>
      <c r="M52" s="354"/>
      <c r="N52" s="355"/>
      <c r="O52" s="356"/>
      <c r="P52" s="357"/>
      <c r="Q52" s="358"/>
      <c r="R52" s="359"/>
      <c r="S52" s="360"/>
      <c r="T52" s="361"/>
      <c r="U52" s="338"/>
      <c r="V52" s="57">
        <f t="shared" si="5"/>
        <v>0</v>
      </c>
      <c r="W52" s="57">
        <f t="shared" si="6"/>
        <v>0</v>
      </c>
      <c r="X52" s="193">
        <f t="shared" si="7"/>
        <v>0</v>
      </c>
      <c r="Y52" s="140"/>
      <c r="Z52" s="178"/>
      <c r="AA52" s="178"/>
      <c r="AB52" s="178"/>
    </row>
    <row r="53" spans="1:28" ht="114" customHeight="1">
      <c r="A53" s="154">
        <v>17</v>
      </c>
      <c r="B53" s="58" t="s">
        <v>446</v>
      </c>
      <c r="C53" s="58" t="s">
        <v>593</v>
      </c>
      <c r="D53" s="108"/>
      <c r="E53" s="155">
        <v>1500</v>
      </c>
      <c r="F53" s="155">
        <v>2</v>
      </c>
      <c r="G53" s="54">
        <v>81562.5</v>
      </c>
      <c r="H53" s="55">
        <v>89718.75</v>
      </c>
      <c r="I53" s="56">
        <f t="shared" si="4"/>
        <v>128169.64285714287</v>
      </c>
      <c r="J53" s="351"/>
      <c r="K53" s="352"/>
      <c r="L53" s="353"/>
      <c r="M53" s="354"/>
      <c r="N53" s="355"/>
      <c r="O53" s="356"/>
      <c r="P53" s="357"/>
      <c r="Q53" s="358"/>
      <c r="R53" s="359"/>
      <c r="S53" s="360"/>
      <c r="T53" s="361"/>
      <c r="U53" s="338"/>
      <c r="V53" s="57">
        <f t="shared" si="5"/>
        <v>0</v>
      </c>
      <c r="W53" s="57">
        <f t="shared" si="6"/>
        <v>0</v>
      </c>
      <c r="X53" s="193">
        <f t="shared" si="7"/>
        <v>0</v>
      </c>
      <c r="Y53" s="140"/>
      <c r="Z53" s="178"/>
      <c r="AA53" s="178"/>
      <c r="AB53" s="178"/>
    </row>
    <row r="54" spans="1:28" ht="105" customHeight="1">
      <c r="A54" s="154">
        <v>18</v>
      </c>
      <c r="B54" s="58" t="s">
        <v>446</v>
      </c>
      <c r="C54" s="58" t="s">
        <v>594</v>
      </c>
      <c r="D54" s="108"/>
      <c r="E54" s="58" t="s">
        <v>586</v>
      </c>
      <c r="F54" s="155">
        <v>2</v>
      </c>
      <c r="G54" s="54">
        <v>55156.25</v>
      </c>
      <c r="H54" s="55">
        <v>60671.875</v>
      </c>
      <c r="I54" s="56">
        <f t="shared" si="4"/>
        <v>86674.107142857145</v>
      </c>
      <c r="J54" s="351"/>
      <c r="K54" s="352"/>
      <c r="L54" s="353"/>
      <c r="M54" s="354"/>
      <c r="N54" s="355"/>
      <c r="O54" s="356"/>
      <c r="P54" s="357"/>
      <c r="Q54" s="358"/>
      <c r="R54" s="359"/>
      <c r="S54" s="360"/>
      <c r="T54" s="361"/>
      <c r="U54" s="338"/>
      <c r="V54" s="57">
        <f t="shared" si="5"/>
        <v>0</v>
      </c>
      <c r="W54" s="57">
        <f t="shared" si="6"/>
        <v>0</v>
      </c>
      <c r="X54" s="193">
        <f t="shared" si="7"/>
        <v>0</v>
      </c>
      <c r="Y54" s="140"/>
      <c r="Z54" s="178"/>
      <c r="AA54" s="178"/>
      <c r="AB54" s="178"/>
    </row>
    <row r="55" spans="1:28" ht="81" customHeight="1">
      <c r="A55" s="154">
        <v>19</v>
      </c>
      <c r="B55" s="58" t="s">
        <v>446</v>
      </c>
      <c r="C55" s="58" t="s">
        <v>595</v>
      </c>
      <c r="D55" s="108"/>
      <c r="E55" s="155">
        <v>1000</v>
      </c>
      <c r="F55" s="155">
        <v>3</v>
      </c>
      <c r="G55" s="54">
        <v>56875</v>
      </c>
      <c r="H55" s="55">
        <v>62562.5</v>
      </c>
      <c r="I55" s="56">
        <f t="shared" si="4"/>
        <v>89375</v>
      </c>
      <c r="J55" s="351"/>
      <c r="K55" s="352"/>
      <c r="L55" s="353"/>
      <c r="M55" s="354"/>
      <c r="N55" s="355"/>
      <c r="O55" s="356"/>
      <c r="P55" s="357"/>
      <c r="Q55" s="358"/>
      <c r="R55" s="359"/>
      <c r="S55" s="360"/>
      <c r="T55" s="361"/>
      <c r="U55" s="338"/>
      <c r="V55" s="57">
        <f t="shared" si="5"/>
        <v>0</v>
      </c>
      <c r="W55" s="57">
        <f t="shared" si="6"/>
        <v>0</v>
      </c>
      <c r="X55" s="193">
        <f t="shared" si="7"/>
        <v>0</v>
      </c>
      <c r="Y55" s="140"/>
      <c r="Z55" s="178"/>
      <c r="AA55" s="178"/>
      <c r="AB55" s="178"/>
    </row>
    <row r="56" spans="1:28" ht="94.95" customHeight="1">
      <c r="A56" s="154">
        <v>20</v>
      </c>
      <c r="B56" s="58" t="s">
        <v>446</v>
      </c>
      <c r="C56" s="58" t="s">
        <v>596</v>
      </c>
      <c r="D56" s="108"/>
      <c r="E56" s="155">
        <v>1500</v>
      </c>
      <c r="F56" s="155">
        <v>3</v>
      </c>
      <c r="G56" s="54">
        <v>72500</v>
      </c>
      <c r="H56" s="55">
        <v>79750</v>
      </c>
      <c r="I56" s="56">
        <f t="shared" si="4"/>
        <v>113928.57142857143</v>
      </c>
      <c r="J56" s="351"/>
      <c r="K56" s="352"/>
      <c r="L56" s="353"/>
      <c r="M56" s="354"/>
      <c r="N56" s="355"/>
      <c r="O56" s="356"/>
      <c r="P56" s="357"/>
      <c r="Q56" s="358"/>
      <c r="R56" s="359"/>
      <c r="S56" s="360"/>
      <c r="T56" s="361"/>
      <c r="U56" s="338"/>
      <c r="V56" s="57">
        <f t="shared" si="5"/>
        <v>0</v>
      </c>
      <c r="W56" s="57">
        <f t="shared" si="6"/>
        <v>0</v>
      </c>
      <c r="X56" s="193">
        <f t="shared" si="7"/>
        <v>0</v>
      </c>
      <c r="Y56" s="140"/>
      <c r="Z56" s="178"/>
      <c r="AA56" s="178"/>
      <c r="AB56" s="178"/>
    </row>
    <row r="57" spans="1:28" ht="55.95" customHeight="1">
      <c r="A57" s="154">
        <v>21</v>
      </c>
      <c r="B57" s="58" t="s">
        <v>446</v>
      </c>
      <c r="C57" s="58" t="s">
        <v>597</v>
      </c>
      <c r="D57" s="108"/>
      <c r="E57" s="156" t="s">
        <v>598</v>
      </c>
      <c r="F57" s="155">
        <v>3</v>
      </c>
      <c r="G57" s="54">
        <v>52656.25</v>
      </c>
      <c r="H57" s="55">
        <v>57921.875</v>
      </c>
      <c r="I57" s="56">
        <f t="shared" si="4"/>
        <v>82745.535714285725</v>
      </c>
      <c r="J57" s="351"/>
      <c r="K57" s="352"/>
      <c r="L57" s="353"/>
      <c r="M57" s="354"/>
      <c r="N57" s="355"/>
      <c r="O57" s="356"/>
      <c r="P57" s="357"/>
      <c r="Q57" s="358"/>
      <c r="R57" s="359"/>
      <c r="S57" s="360"/>
      <c r="T57" s="361"/>
      <c r="U57" s="338"/>
      <c r="V57" s="57">
        <f t="shared" si="5"/>
        <v>0</v>
      </c>
      <c r="W57" s="57">
        <f t="shared" si="6"/>
        <v>0</v>
      </c>
      <c r="X57" s="193">
        <f t="shared" si="7"/>
        <v>0</v>
      </c>
      <c r="Y57" s="140"/>
      <c r="Z57" s="178"/>
      <c r="AA57" s="178"/>
      <c r="AB57" s="178"/>
    </row>
    <row r="58" spans="1:28" ht="64.95" customHeight="1">
      <c r="A58" s="154">
        <v>22</v>
      </c>
      <c r="B58" s="58" t="s">
        <v>446</v>
      </c>
      <c r="C58" s="58" t="s">
        <v>599</v>
      </c>
      <c r="D58" s="108"/>
      <c r="E58" s="156" t="s">
        <v>600</v>
      </c>
      <c r="F58" s="155">
        <v>3</v>
      </c>
      <c r="G58" s="54">
        <v>64687.5</v>
      </c>
      <c r="H58" s="55">
        <v>71156.25</v>
      </c>
      <c r="I58" s="56">
        <f t="shared" si="4"/>
        <v>101651.78571428572</v>
      </c>
      <c r="J58" s="351"/>
      <c r="K58" s="352"/>
      <c r="L58" s="353"/>
      <c r="M58" s="354"/>
      <c r="N58" s="355"/>
      <c r="O58" s="356"/>
      <c r="P58" s="357"/>
      <c r="Q58" s="358"/>
      <c r="R58" s="359"/>
      <c r="S58" s="360"/>
      <c r="T58" s="361"/>
      <c r="U58" s="338"/>
      <c r="V58" s="57">
        <f t="shared" si="5"/>
        <v>0</v>
      </c>
      <c r="W58" s="57">
        <f t="shared" si="6"/>
        <v>0</v>
      </c>
      <c r="X58" s="193">
        <f t="shared" si="7"/>
        <v>0</v>
      </c>
      <c r="Y58" s="140"/>
      <c r="Z58" s="178"/>
      <c r="AA58" s="178"/>
      <c r="AB58" s="178"/>
    </row>
    <row r="59" spans="1:28" ht="66" customHeight="1">
      <c r="A59" s="154">
        <v>23</v>
      </c>
      <c r="B59" s="58" t="s">
        <v>446</v>
      </c>
      <c r="C59" s="58" t="s">
        <v>601</v>
      </c>
      <c r="D59" s="108"/>
      <c r="E59" s="156" t="s">
        <v>602</v>
      </c>
      <c r="F59" s="155">
        <v>3</v>
      </c>
      <c r="G59" s="54">
        <v>78906.25</v>
      </c>
      <c r="H59" s="55">
        <v>86796.875</v>
      </c>
      <c r="I59" s="56">
        <f t="shared" si="4"/>
        <v>123995.53571428572</v>
      </c>
      <c r="J59" s="351"/>
      <c r="K59" s="352"/>
      <c r="L59" s="353"/>
      <c r="M59" s="354"/>
      <c r="N59" s="355"/>
      <c r="O59" s="356"/>
      <c r="P59" s="357"/>
      <c r="Q59" s="358"/>
      <c r="R59" s="359"/>
      <c r="S59" s="360"/>
      <c r="T59" s="361"/>
      <c r="U59" s="338"/>
      <c r="V59" s="57">
        <f t="shared" si="5"/>
        <v>0</v>
      </c>
      <c r="W59" s="57">
        <f t="shared" si="6"/>
        <v>0</v>
      </c>
      <c r="X59" s="193">
        <f t="shared" si="7"/>
        <v>0</v>
      </c>
      <c r="Y59" s="140"/>
      <c r="Z59" s="178"/>
      <c r="AA59" s="178"/>
      <c r="AB59" s="178"/>
    </row>
    <row r="60" spans="1:28" ht="43.05" customHeight="1">
      <c r="A60" s="154">
        <v>24</v>
      </c>
      <c r="B60" s="58" t="s">
        <v>446</v>
      </c>
      <c r="C60" s="58" t="s">
        <v>603</v>
      </c>
      <c r="D60" s="108"/>
      <c r="E60" s="156" t="s">
        <v>604</v>
      </c>
      <c r="F60" s="155">
        <v>3</v>
      </c>
      <c r="G60" s="54">
        <v>48437.5</v>
      </c>
      <c r="H60" s="55">
        <v>53281.25</v>
      </c>
      <c r="I60" s="56">
        <f t="shared" si="4"/>
        <v>76116.071428571435</v>
      </c>
      <c r="J60" s="351"/>
      <c r="K60" s="352"/>
      <c r="L60" s="353"/>
      <c r="M60" s="354"/>
      <c r="N60" s="355"/>
      <c r="O60" s="356"/>
      <c r="P60" s="357"/>
      <c r="Q60" s="358"/>
      <c r="R60" s="359"/>
      <c r="S60" s="360"/>
      <c r="T60" s="361"/>
      <c r="U60" s="338"/>
      <c r="V60" s="57">
        <f t="shared" si="5"/>
        <v>0</v>
      </c>
      <c r="W60" s="57">
        <f t="shared" si="6"/>
        <v>0</v>
      </c>
      <c r="X60" s="193">
        <f t="shared" si="7"/>
        <v>0</v>
      </c>
      <c r="Y60" s="140"/>
      <c r="Z60" s="178"/>
      <c r="AA60" s="178"/>
      <c r="AB60" s="178"/>
    </row>
    <row r="61" spans="1:28" ht="54" customHeight="1">
      <c r="A61" s="154">
        <v>25</v>
      </c>
      <c r="B61" s="58" t="s">
        <v>446</v>
      </c>
      <c r="C61" s="58" t="s">
        <v>605</v>
      </c>
      <c r="D61" s="108"/>
      <c r="E61" s="156" t="s">
        <v>606</v>
      </c>
      <c r="F61" s="155">
        <v>3</v>
      </c>
      <c r="G61" s="54">
        <v>57031.25</v>
      </c>
      <c r="H61" s="55">
        <v>62734.375</v>
      </c>
      <c r="I61" s="56">
        <f t="shared" si="4"/>
        <v>89620.535714285725</v>
      </c>
      <c r="J61" s="351"/>
      <c r="K61" s="352"/>
      <c r="L61" s="353"/>
      <c r="M61" s="354"/>
      <c r="N61" s="355"/>
      <c r="O61" s="356"/>
      <c r="P61" s="357"/>
      <c r="Q61" s="358"/>
      <c r="R61" s="359"/>
      <c r="S61" s="360"/>
      <c r="T61" s="361"/>
      <c r="U61" s="338"/>
      <c r="V61" s="57">
        <f t="shared" si="5"/>
        <v>0</v>
      </c>
      <c r="W61" s="57">
        <f t="shared" si="6"/>
        <v>0</v>
      </c>
      <c r="X61" s="193">
        <f t="shared" si="7"/>
        <v>0</v>
      </c>
      <c r="Y61" s="140"/>
      <c r="Z61" s="178"/>
      <c r="AA61" s="178"/>
      <c r="AB61" s="178"/>
    </row>
    <row r="62" spans="1:28" ht="69" customHeight="1">
      <c r="A62" s="154">
        <v>26</v>
      </c>
      <c r="B62" s="58" t="s">
        <v>446</v>
      </c>
      <c r="C62" s="58" t="s">
        <v>607</v>
      </c>
      <c r="D62" s="108"/>
      <c r="E62" s="156" t="s">
        <v>608</v>
      </c>
      <c r="F62" s="155">
        <v>3</v>
      </c>
      <c r="G62" s="54">
        <v>74843.75</v>
      </c>
      <c r="H62" s="55">
        <v>82328.125</v>
      </c>
      <c r="I62" s="56">
        <f t="shared" si="4"/>
        <v>117611.60714285714</v>
      </c>
      <c r="J62" s="351"/>
      <c r="K62" s="352"/>
      <c r="L62" s="353"/>
      <c r="M62" s="354"/>
      <c r="N62" s="355"/>
      <c r="O62" s="356"/>
      <c r="P62" s="357"/>
      <c r="Q62" s="358"/>
      <c r="R62" s="359"/>
      <c r="S62" s="360"/>
      <c r="T62" s="361"/>
      <c r="U62" s="338"/>
      <c r="V62" s="57">
        <f t="shared" si="5"/>
        <v>0</v>
      </c>
      <c r="W62" s="57">
        <f t="shared" si="6"/>
        <v>0</v>
      </c>
      <c r="X62" s="193">
        <f t="shared" si="7"/>
        <v>0</v>
      </c>
      <c r="Y62" s="140"/>
      <c r="Z62" s="178"/>
      <c r="AA62" s="178"/>
      <c r="AB62" s="178"/>
    </row>
    <row r="63" spans="1:28" ht="46.95" customHeight="1">
      <c r="A63" s="154">
        <v>27</v>
      </c>
      <c r="B63" s="58" t="s">
        <v>446</v>
      </c>
      <c r="C63" s="58" t="s">
        <v>609</v>
      </c>
      <c r="D63" s="108"/>
      <c r="E63" s="156" t="s">
        <v>610</v>
      </c>
      <c r="F63" s="155">
        <v>2</v>
      </c>
      <c r="G63" s="54">
        <v>29687.5</v>
      </c>
      <c r="H63" s="55">
        <v>32656.25</v>
      </c>
      <c r="I63" s="56">
        <f t="shared" si="4"/>
        <v>46651.785714285717</v>
      </c>
      <c r="J63" s="351"/>
      <c r="K63" s="352"/>
      <c r="L63" s="353"/>
      <c r="M63" s="354"/>
      <c r="N63" s="355"/>
      <c r="O63" s="356"/>
      <c r="P63" s="357"/>
      <c r="Q63" s="358"/>
      <c r="R63" s="359"/>
      <c r="S63" s="360"/>
      <c r="T63" s="361"/>
      <c r="U63" s="338"/>
      <c r="V63" s="57">
        <f t="shared" si="5"/>
        <v>0</v>
      </c>
      <c r="W63" s="57">
        <f t="shared" si="6"/>
        <v>0</v>
      </c>
      <c r="X63" s="193">
        <f t="shared" si="7"/>
        <v>0</v>
      </c>
      <c r="Y63" s="140"/>
      <c r="Z63" s="178"/>
      <c r="AA63" s="178"/>
      <c r="AB63" s="178"/>
    </row>
    <row r="64" spans="1:28" ht="52.95" customHeight="1">
      <c r="A64" s="154">
        <v>28</v>
      </c>
      <c r="B64" s="58" t="s">
        <v>446</v>
      </c>
      <c r="C64" s="58" t="s">
        <v>611</v>
      </c>
      <c r="D64" s="108"/>
      <c r="E64" s="156" t="s">
        <v>612</v>
      </c>
      <c r="F64" s="155">
        <v>2</v>
      </c>
      <c r="G64" s="54">
        <v>28281.25</v>
      </c>
      <c r="H64" s="55">
        <v>31109.375</v>
      </c>
      <c r="I64" s="56">
        <f t="shared" si="4"/>
        <v>44441.96428571429</v>
      </c>
      <c r="J64" s="351"/>
      <c r="K64" s="352"/>
      <c r="L64" s="353"/>
      <c r="M64" s="354"/>
      <c r="N64" s="355"/>
      <c r="O64" s="356"/>
      <c r="P64" s="357"/>
      <c r="Q64" s="358"/>
      <c r="R64" s="359"/>
      <c r="S64" s="360"/>
      <c r="T64" s="361"/>
      <c r="U64" s="338"/>
      <c r="V64" s="57">
        <f t="shared" si="5"/>
        <v>0</v>
      </c>
      <c r="W64" s="57">
        <f t="shared" si="6"/>
        <v>0</v>
      </c>
      <c r="X64" s="193">
        <f t="shared" si="7"/>
        <v>0</v>
      </c>
      <c r="Y64" s="140"/>
      <c r="Z64" s="178"/>
      <c r="AA64" s="178"/>
      <c r="AB64" s="178"/>
    </row>
    <row r="65" spans="1:28" ht="45" customHeight="1">
      <c r="A65" s="154">
        <v>29</v>
      </c>
      <c r="B65" s="58" t="s">
        <v>446</v>
      </c>
      <c r="C65" s="58" t="s">
        <v>613</v>
      </c>
      <c r="D65" s="108"/>
      <c r="E65" s="156" t="s">
        <v>614</v>
      </c>
      <c r="F65" s="155">
        <v>2</v>
      </c>
      <c r="G65" s="54">
        <v>27656.25</v>
      </c>
      <c r="H65" s="55">
        <v>30421.875</v>
      </c>
      <c r="I65" s="56">
        <f t="shared" si="4"/>
        <v>43459.821428571435</v>
      </c>
      <c r="J65" s="351"/>
      <c r="K65" s="352"/>
      <c r="L65" s="353"/>
      <c r="M65" s="354"/>
      <c r="N65" s="355"/>
      <c r="O65" s="356"/>
      <c r="P65" s="357"/>
      <c r="Q65" s="358"/>
      <c r="R65" s="359"/>
      <c r="S65" s="360"/>
      <c r="T65" s="361"/>
      <c r="U65" s="338"/>
      <c r="V65" s="57">
        <f t="shared" si="5"/>
        <v>0</v>
      </c>
      <c r="W65" s="57">
        <f t="shared" si="6"/>
        <v>0</v>
      </c>
      <c r="X65" s="193">
        <f t="shared" si="7"/>
        <v>0</v>
      </c>
      <c r="Y65" s="140"/>
      <c r="Z65" s="178"/>
      <c r="AA65" s="178"/>
      <c r="AB65" s="178"/>
    </row>
    <row r="66" spans="1:28" ht="48" customHeight="1">
      <c r="A66" s="154">
        <v>30</v>
      </c>
      <c r="B66" s="58" t="s">
        <v>446</v>
      </c>
      <c r="C66" s="58" t="s">
        <v>615</v>
      </c>
      <c r="D66" s="108"/>
      <c r="E66" s="156" t="s">
        <v>616</v>
      </c>
      <c r="F66" s="155">
        <v>2</v>
      </c>
      <c r="G66" s="54">
        <v>26093.75</v>
      </c>
      <c r="H66" s="55">
        <v>28703.125</v>
      </c>
      <c r="I66" s="56">
        <f t="shared" si="4"/>
        <v>41004.46428571429</v>
      </c>
      <c r="J66" s="351"/>
      <c r="K66" s="352"/>
      <c r="L66" s="353"/>
      <c r="M66" s="354"/>
      <c r="N66" s="355"/>
      <c r="O66" s="356"/>
      <c r="P66" s="357"/>
      <c r="Q66" s="358"/>
      <c r="R66" s="359"/>
      <c r="S66" s="360"/>
      <c r="T66" s="361"/>
      <c r="U66" s="338"/>
      <c r="V66" s="57">
        <f t="shared" si="5"/>
        <v>0</v>
      </c>
      <c r="W66" s="57">
        <f t="shared" si="6"/>
        <v>0</v>
      </c>
      <c r="X66" s="193">
        <f t="shared" si="7"/>
        <v>0</v>
      </c>
      <c r="Y66" s="140"/>
      <c r="Z66" s="178"/>
      <c r="AA66" s="178"/>
      <c r="AB66" s="178"/>
    </row>
    <row r="67" spans="1:28" ht="55.95" customHeight="1">
      <c r="A67" s="154">
        <v>31</v>
      </c>
      <c r="B67" s="58" t="s">
        <v>446</v>
      </c>
      <c r="C67" s="58" t="s">
        <v>617</v>
      </c>
      <c r="D67" s="108"/>
      <c r="E67" s="156" t="s">
        <v>618</v>
      </c>
      <c r="F67" s="155">
        <v>2</v>
      </c>
      <c r="G67" s="54">
        <v>43750</v>
      </c>
      <c r="H67" s="55">
        <v>48125</v>
      </c>
      <c r="I67" s="56">
        <f t="shared" ref="I67:I92" si="8">H67/0.7</f>
        <v>68750</v>
      </c>
      <c r="J67" s="351"/>
      <c r="K67" s="352"/>
      <c r="L67" s="353"/>
      <c r="M67" s="354"/>
      <c r="N67" s="355"/>
      <c r="O67" s="356"/>
      <c r="P67" s="357"/>
      <c r="Q67" s="358"/>
      <c r="R67" s="359"/>
      <c r="S67" s="360"/>
      <c r="T67" s="361"/>
      <c r="U67" s="338"/>
      <c r="V67" s="57">
        <f t="shared" ref="V67:V92" si="9">SUM(J67:U67)</f>
        <v>0</v>
      </c>
      <c r="W67" s="57">
        <f t="shared" ref="W67:W92" si="10">V67*F67</f>
        <v>0</v>
      </c>
      <c r="X67" s="193">
        <f t="shared" ref="X67:X92" si="11">G67*V67</f>
        <v>0</v>
      </c>
      <c r="Y67" s="140"/>
      <c r="Z67" s="178"/>
      <c r="AA67" s="178"/>
      <c r="AB67" s="178"/>
    </row>
    <row r="68" spans="1:28" ht="55.95" customHeight="1">
      <c r="A68" s="154">
        <v>32</v>
      </c>
      <c r="B68" s="58" t="s">
        <v>446</v>
      </c>
      <c r="C68" s="58" t="s">
        <v>619</v>
      </c>
      <c r="D68" s="108"/>
      <c r="E68" s="156" t="s">
        <v>620</v>
      </c>
      <c r="F68" s="155">
        <v>2</v>
      </c>
      <c r="G68" s="54">
        <v>40625</v>
      </c>
      <c r="H68" s="55">
        <v>44687.5</v>
      </c>
      <c r="I68" s="56">
        <f t="shared" si="8"/>
        <v>63839.285714285717</v>
      </c>
      <c r="J68" s="351"/>
      <c r="K68" s="352"/>
      <c r="L68" s="353"/>
      <c r="M68" s="354"/>
      <c r="N68" s="355"/>
      <c r="O68" s="356"/>
      <c r="P68" s="357"/>
      <c r="Q68" s="358"/>
      <c r="R68" s="359"/>
      <c r="S68" s="360"/>
      <c r="T68" s="361"/>
      <c r="U68" s="338"/>
      <c r="V68" s="57">
        <f t="shared" si="9"/>
        <v>0</v>
      </c>
      <c r="W68" s="57">
        <f t="shared" si="10"/>
        <v>0</v>
      </c>
      <c r="X68" s="193">
        <f t="shared" si="11"/>
        <v>0</v>
      </c>
      <c r="Y68" s="140"/>
      <c r="Z68" s="178"/>
      <c r="AA68" s="178"/>
      <c r="AB68" s="178"/>
    </row>
    <row r="69" spans="1:28" ht="58.95" customHeight="1">
      <c r="A69" s="154">
        <v>33</v>
      </c>
      <c r="B69" s="58" t="s">
        <v>446</v>
      </c>
      <c r="C69" s="58" t="s">
        <v>621</v>
      </c>
      <c r="D69" s="108"/>
      <c r="E69" s="156" t="s">
        <v>622</v>
      </c>
      <c r="F69" s="155">
        <v>2</v>
      </c>
      <c r="G69" s="54">
        <v>38281.25</v>
      </c>
      <c r="H69" s="55">
        <v>42109.375</v>
      </c>
      <c r="I69" s="56">
        <f t="shared" si="8"/>
        <v>60156.250000000007</v>
      </c>
      <c r="J69" s="351"/>
      <c r="K69" s="352"/>
      <c r="L69" s="353"/>
      <c r="M69" s="354"/>
      <c r="N69" s="355"/>
      <c r="O69" s="356"/>
      <c r="P69" s="357"/>
      <c r="Q69" s="358"/>
      <c r="R69" s="359"/>
      <c r="S69" s="360"/>
      <c r="T69" s="361"/>
      <c r="U69" s="338"/>
      <c r="V69" s="57">
        <f t="shared" si="9"/>
        <v>0</v>
      </c>
      <c r="W69" s="57">
        <f t="shared" si="10"/>
        <v>0</v>
      </c>
      <c r="X69" s="193">
        <f t="shared" si="11"/>
        <v>0</v>
      </c>
      <c r="Y69" s="140"/>
      <c r="Z69" s="194"/>
      <c r="AA69" s="194"/>
      <c r="AB69" s="178"/>
    </row>
    <row r="70" spans="1:28" ht="52.95" customHeight="1">
      <c r="A70" s="154">
        <v>34</v>
      </c>
      <c r="B70" s="58" t="s">
        <v>446</v>
      </c>
      <c r="C70" s="58" t="s">
        <v>623</v>
      </c>
      <c r="D70" s="108"/>
      <c r="E70" s="156" t="s">
        <v>624</v>
      </c>
      <c r="F70" s="155">
        <v>2</v>
      </c>
      <c r="G70" s="54">
        <v>36250</v>
      </c>
      <c r="H70" s="55">
        <v>39875</v>
      </c>
      <c r="I70" s="56">
        <f t="shared" si="8"/>
        <v>56964.285714285717</v>
      </c>
      <c r="J70" s="351"/>
      <c r="K70" s="352"/>
      <c r="L70" s="353"/>
      <c r="M70" s="354"/>
      <c r="N70" s="355"/>
      <c r="O70" s="356"/>
      <c r="P70" s="357"/>
      <c r="Q70" s="358"/>
      <c r="R70" s="359"/>
      <c r="S70" s="360"/>
      <c r="T70" s="361"/>
      <c r="U70" s="338"/>
      <c r="V70" s="57">
        <f t="shared" si="9"/>
        <v>0</v>
      </c>
      <c r="W70" s="57">
        <f t="shared" si="10"/>
        <v>0</v>
      </c>
      <c r="X70" s="193">
        <f t="shared" si="11"/>
        <v>0</v>
      </c>
      <c r="Y70" s="195"/>
      <c r="Z70" s="468" t="s">
        <v>625</v>
      </c>
      <c r="AA70" s="469"/>
      <c r="AB70" s="196"/>
    </row>
    <row r="71" spans="1:28" ht="70.95" customHeight="1">
      <c r="A71" s="154">
        <v>35</v>
      </c>
      <c r="B71" s="58" t="s">
        <v>446</v>
      </c>
      <c r="C71" s="58" t="s">
        <v>626</v>
      </c>
      <c r="D71" s="108"/>
      <c r="E71" s="156" t="s">
        <v>627</v>
      </c>
      <c r="F71" s="155">
        <v>2</v>
      </c>
      <c r="G71" s="54">
        <v>68437.5</v>
      </c>
      <c r="H71" s="55">
        <v>75281.25</v>
      </c>
      <c r="I71" s="56">
        <f t="shared" si="8"/>
        <v>107544.64285714287</v>
      </c>
      <c r="J71" s="351"/>
      <c r="K71" s="352"/>
      <c r="L71" s="353"/>
      <c r="M71" s="354"/>
      <c r="N71" s="355"/>
      <c r="O71" s="356"/>
      <c r="P71" s="357"/>
      <c r="Q71" s="358"/>
      <c r="R71" s="359"/>
      <c r="S71" s="360"/>
      <c r="T71" s="361"/>
      <c r="U71" s="338"/>
      <c r="V71" s="57">
        <f t="shared" si="9"/>
        <v>0</v>
      </c>
      <c r="W71" s="57">
        <f t="shared" si="10"/>
        <v>0</v>
      </c>
      <c r="X71" s="193">
        <f t="shared" si="11"/>
        <v>0</v>
      </c>
      <c r="Y71" s="488" t="s">
        <v>628</v>
      </c>
      <c r="Z71" s="470"/>
      <c r="AA71" s="469"/>
      <c r="AB71" s="196"/>
    </row>
    <row r="72" spans="1:28" ht="73.05" customHeight="1">
      <c r="A72" s="154">
        <v>36</v>
      </c>
      <c r="B72" s="58" t="s">
        <v>446</v>
      </c>
      <c r="C72" s="58" t="s">
        <v>629</v>
      </c>
      <c r="D72" s="108"/>
      <c r="E72" s="156" t="s">
        <v>630</v>
      </c>
      <c r="F72" s="155">
        <v>2</v>
      </c>
      <c r="G72" s="54">
        <v>46406.25</v>
      </c>
      <c r="H72" s="55">
        <v>51046.875</v>
      </c>
      <c r="I72" s="56">
        <f t="shared" si="8"/>
        <v>72924.107142857145</v>
      </c>
      <c r="J72" s="351"/>
      <c r="K72" s="352"/>
      <c r="L72" s="353"/>
      <c r="M72" s="354"/>
      <c r="N72" s="355"/>
      <c r="O72" s="356"/>
      <c r="P72" s="357"/>
      <c r="Q72" s="358"/>
      <c r="R72" s="359"/>
      <c r="S72" s="360"/>
      <c r="T72" s="361"/>
      <c r="U72" s="338"/>
      <c r="V72" s="57">
        <f t="shared" si="9"/>
        <v>0</v>
      </c>
      <c r="W72" s="57">
        <f t="shared" si="10"/>
        <v>0</v>
      </c>
      <c r="X72" s="193">
        <f t="shared" si="11"/>
        <v>0</v>
      </c>
      <c r="Y72" s="489"/>
      <c r="Z72" s="471" t="s">
        <v>631</v>
      </c>
      <c r="AA72" s="472"/>
      <c r="AB72" s="197"/>
    </row>
    <row r="73" spans="1:28" ht="60" customHeight="1">
      <c r="A73" s="154">
        <v>37</v>
      </c>
      <c r="B73" s="58" t="s">
        <v>446</v>
      </c>
      <c r="C73" s="58" t="s">
        <v>632</v>
      </c>
      <c r="D73" s="108"/>
      <c r="E73" s="156" t="s">
        <v>633</v>
      </c>
      <c r="F73" s="155">
        <v>2</v>
      </c>
      <c r="G73" s="54">
        <v>46718.75</v>
      </c>
      <c r="H73" s="55">
        <v>51390.625</v>
      </c>
      <c r="I73" s="56">
        <f t="shared" si="8"/>
        <v>73415.17857142858</v>
      </c>
      <c r="J73" s="351"/>
      <c r="K73" s="352"/>
      <c r="L73" s="353"/>
      <c r="M73" s="354"/>
      <c r="N73" s="355"/>
      <c r="O73" s="356"/>
      <c r="P73" s="357"/>
      <c r="Q73" s="358"/>
      <c r="R73" s="359"/>
      <c r="S73" s="360"/>
      <c r="T73" s="361"/>
      <c r="U73" s="338"/>
      <c r="V73" s="57">
        <f t="shared" si="9"/>
        <v>0</v>
      </c>
      <c r="W73" s="57">
        <f t="shared" si="10"/>
        <v>0</v>
      </c>
      <c r="X73" s="193">
        <f t="shared" si="11"/>
        <v>0</v>
      </c>
      <c r="Y73" s="489"/>
      <c r="Z73" s="473"/>
      <c r="AA73" s="472"/>
      <c r="AB73" s="197"/>
    </row>
    <row r="74" spans="1:28" ht="79.95" customHeight="1">
      <c r="A74" s="154">
        <v>38</v>
      </c>
      <c r="B74" s="58" t="s">
        <v>446</v>
      </c>
      <c r="C74" s="58" t="s">
        <v>634</v>
      </c>
      <c r="D74" s="108"/>
      <c r="E74" s="156" t="s">
        <v>635</v>
      </c>
      <c r="F74" s="155">
        <v>2</v>
      </c>
      <c r="G74" s="54">
        <v>55468.75</v>
      </c>
      <c r="H74" s="55">
        <v>61015.625</v>
      </c>
      <c r="I74" s="56">
        <f t="shared" si="8"/>
        <v>87165.17857142858</v>
      </c>
      <c r="J74" s="351"/>
      <c r="K74" s="352"/>
      <c r="L74" s="353"/>
      <c r="M74" s="354"/>
      <c r="N74" s="355"/>
      <c r="O74" s="356"/>
      <c r="P74" s="357"/>
      <c r="Q74" s="358"/>
      <c r="R74" s="359"/>
      <c r="S74" s="360"/>
      <c r="T74" s="361"/>
      <c r="U74" s="338"/>
      <c r="V74" s="57">
        <f t="shared" si="9"/>
        <v>0</v>
      </c>
      <c r="W74" s="57">
        <f t="shared" si="10"/>
        <v>0</v>
      </c>
      <c r="X74" s="193">
        <f t="shared" si="11"/>
        <v>0</v>
      </c>
      <c r="Y74" s="489"/>
      <c r="Z74" s="473"/>
      <c r="AA74" s="472"/>
      <c r="AB74" s="197"/>
    </row>
    <row r="75" spans="1:28" ht="82.95" customHeight="1">
      <c r="A75" s="154">
        <v>39</v>
      </c>
      <c r="B75" s="58" t="s">
        <v>446</v>
      </c>
      <c r="C75" s="58" t="s">
        <v>636</v>
      </c>
      <c r="D75" s="108"/>
      <c r="E75" s="156" t="s">
        <v>637</v>
      </c>
      <c r="F75" s="155">
        <v>2</v>
      </c>
      <c r="G75" s="54">
        <v>55468.75</v>
      </c>
      <c r="H75" s="55">
        <v>61015.625</v>
      </c>
      <c r="I75" s="56">
        <f t="shared" si="8"/>
        <v>87165.17857142858</v>
      </c>
      <c r="J75" s="351"/>
      <c r="K75" s="352"/>
      <c r="L75" s="353"/>
      <c r="M75" s="354"/>
      <c r="N75" s="355"/>
      <c r="O75" s="356"/>
      <c r="P75" s="357"/>
      <c r="Q75" s="358"/>
      <c r="R75" s="359"/>
      <c r="S75" s="360"/>
      <c r="T75" s="361"/>
      <c r="U75" s="338"/>
      <c r="V75" s="57">
        <f t="shared" si="9"/>
        <v>0</v>
      </c>
      <c r="W75" s="57">
        <f t="shared" si="10"/>
        <v>0</v>
      </c>
      <c r="X75" s="193">
        <f t="shared" si="11"/>
        <v>0</v>
      </c>
      <c r="Y75" s="489"/>
      <c r="Z75" s="473"/>
      <c r="AA75" s="472"/>
      <c r="AB75" s="197"/>
    </row>
    <row r="76" spans="1:28" ht="57" customHeight="1">
      <c r="A76" s="154">
        <v>40</v>
      </c>
      <c r="B76" s="58" t="s">
        <v>446</v>
      </c>
      <c r="C76" s="58" t="s">
        <v>638</v>
      </c>
      <c r="D76" s="108"/>
      <c r="E76" s="155">
        <v>1410</v>
      </c>
      <c r="F76" s="155">
        <v>1</v>
      </c>
      <c r="G76" s="54">
        <v>32968.75</v>
      </c>
      <c r="H76" s="55">
        <v>36265.625</v>
      </c>
      <c r="I76" s="56">
        <f t="shared" si="8"/>
        <v>51808.035714285717</v>
      </c>
      <c r="J76" s="351"/>
      <c r="K76" s="352"/>
      <c r="L76" s="353"/>
      <c r="M76" s="354"/>
      <c r="N76" s="355"/>
      <c r="O76" s="356"/>
      <c r="P76" s="357"/>
      <c r="Q76" s="358"/>
      <c r="R76" s="359"/>
      <c r="S76" s="360"/>
      <c r="T76" s="361"/>
      <c r="U76" s="338"/>
      <c r="V76" s="57">
        <f t="shared" si="9"/>
        <v>0</v>
      </c>
      <c r="W76" s="57">
        <f t="shared" si="10"/>
        <v>0</v>
      </c>
      <c r="X76" s="193">
        <f t="shared" si="11"/>
        <v>0</v>
      </c>
      <c r="Y76" s="490"/>
      <c r="Z76" s="198"/>
      <c r="AA76" s="198"/>
      <c r="AB76" s="178"/>
    </row>
    <row r="77" spans="1:28" ht="64.05" customHeight="1">
      <c r="A77" s="154">
        <v>41</v>
      </c>
      <c r="B77" s="58" t="s">
        <v>446</v>
      </c>
      <c r="C77" s="58" t="s">
        <v>639</v>
      </c>
      <c r="D77" s="108"/>
      <c r="E77" s="156" t="s">
        <v>640</v>
      </c>
      <c r="F77" s="155">
        <v>3</v>
      </c>
      <c r="G77" s="54">
        <v>46406.25</v>
      </c>
      <c r="H77" s="55">
        <v>51046.875</v>
      </c>
      <c r="I77" s="56">
        <f t="shared" si="8"/>
        <v>72924.107142857145</v>
      </c>
      <c r="J77" s="351"/>
      <c r="K77" s="352"/>
      <c r="L77" s="353"/>
      <c r="M77" s="354"/>
      <c r="N77" s="355"/>
      <c r="O77" s="356"/>
      <c r="P77" s="357"/>
      <c r="Q77" s="358"/>
      <c r="R77" s="359"/>
      <c r="S77" s="360"/>
      <c r="T77" s="361"/>
      <c r="U77" s="338"/>
      <c r="V77" s="57">
        <f t="shared" si="9"/>
        <v>0</v>
      </c>
      <c r="W77" s="57">
        <f t="shared" si="10"/>
        <v>0</v>
      </c>
      <c r="X77" s="193">
        <f t="shared" si="11"/>
        <v>0</v>
      </c>
      <c r="Y77" s="489"/>
      <c r="Z77" s="474" t="s">
        <v>641</v>
      </c>
      <c r="AA77" s="475"/>
      <c r="AB77" s="197"/>
    </row>
    <row r="78" spans="1:28" ht="58.95" customHeight="1">
      <c r="A78" s="154">
        <v>42</v>
      </c>
      <c r="B78" s="58" t="s">
        <v>446</v>
      </c>
      <c r="C78" s="58" t="s">
        <v>642</v>
      </c>
      <c r="D78" s="108"/>
      <c r="E78" s="156" t="s">
        <v>643</v>
      </c>
      <c r="F78" s="155">
        <v>2</v>
      </c>
      <c r="G78" s="54">
        <v>31718.75</v>
      </c>
      <c r="H78" s="55">
        <v>34890.625</v>
      </c>
      <c r="I78" s="56">
        <f t="shared" si="8"/>
        <v>49843.75</v>
      </c>
      <c r="J78" s="351"/>
      <c r="K78" s="352"/>
      <c r="L78" s="353"/>
      <c r="M78" s="354"/>
      <c r="N78" s="355"/>
      <c r="O78" s="356"/>
      <c r="P78" s="357"/>
      <c r="Q78" s="358"/>
      <c r="R78" s="359"/>
      <c r="S78" s="360"/>
      <c r="T78" s="361"/>
      <c r="U78" s="338"/>
      <c r="V78" s="57">
        <f t="shared" si="9"/>
        <v>0</v>
      </c>
      <c r="W78" s="57">
        <f t="shared" si="10"/>
        <v>0</v>
      </c>
      <c r="X78" s="193">
        <f t="shared" si="11"/>
        <v>0</v>
      </c>
      <c r="Y78" s="489"/>
      <c r="Z78" s="476"/>
      <c r="AA78" s="475"/>
      <c r="AB78" s="197"/>
    </row>
    <row r="79" spans="1:28" ht="52.95" customHeight="1">
      <c r="A79" s="154">
        <v>43</v>
      </c>
      <c r="B79" s="58" t="s">
        <v>446</v>
      </c>
      <c r="C79" s="58" t="s">
        <v>644</v>
      </c>
      <c r="D79" s="108"/>
      <c r="E79" s="156" t="s">
        <v>645</v>
      </c>
      <c r="F79" s="155">
        <v>2</v>
      </c>
      <c r="G79" s="54">
        <v>32812.5</v>
      </c>
      <c r="H79" s="55">
        <v>36093.75</v>
      </c>
      <c r="I79" s="56">
        <f t="shared" si="8"/>
        <v>51562.5</v>
      </c>
      <c r="J79" s="351"/>
      <c r="K79" s="352"/>
      <c r="L79" s="353"/>
      <c r="M79" s="354"/>
      <c r="N79" s="355"/>
      <c r="O79" s="356"/>
      <c r="P79" s="357"/>
      <c r="Q79" s="358"/>
      <c r="R79" s="359"/>
      <c r="S79" s="360"/>
      <c r="T79" s="361"/>
      <c r="U79" s="338"/>
      <c r="V79" s="57">
        <f t="shared" si="9"/>
        <v>0</v>
      </c>
      <c r="W79" s="57">
        <f t="shared" si="10"/>
        <v>0</v>
      </c>
      <c r="X79" s="193">
        <f t="shared" si="11"/>
        <v>0</v>
      </c>
      <c r="Y79" s="489"/>
      <c r="Z79" s="476"/>
      <c r="AA79" s="475"/>
      <c r="AB79" s="197"/>
    </row>
    <row r="80" spans="1:28" ht="52.95" customHeight="1">
      <c r="A80" s="154">
        <v>44</v>
      </c>
      <c r="B80" s="58" t="s">
        <v>446</v>
      </c>
      <c r="C80" s="58" t="s">
        <v>646</v>
      </c>
      <c r="D80" s="108"/>
      <c r="E80" s="156" t="s">
        <v>647</v>
      </c>
      <c r="F80" s="155">
        <v>2</v>
      </c>
      <c r="G80" s="54">
        <v>26093.75</v>
      </c>
      <c r="H80" s="55">
        <v>28703.125</v>
      </c>
      <c r="I80" s="56">
        <f t="shared" si="8"/>
        <v>41004.46428571429</v>
      </c>
      <c r="J80" s="351"/>
      <c r="K80" s="352"/>
      <c r="L80" s="353"/>
      <c r="M80" s="354"/>
      <c r="N80" s="355"/>
      <c r="O80" s="356"/>
      <c r="P80" s="357"/>
      <c r="Q80" s="358"/>
      <c r="R80" s="359"/>
      <c r="S80" s="360"/>
      <c r="T80" s="361"/>
      <c r="U80" s="338"/>
      <c r="V80" s="57">
        <f t="shared" si="9"/>
        <v>0</v>
      </c>
      <c r="W80" s="57">
        <f t="shared" si="10"/>
        <v>0</v>
      </c>
      <c r="X80" s="193">
        <f t="shared" si="11"/>
        <v>0</v>
      </c>
      <c r="Y80" s="489"/>
      <c r="Z80" s="476"/>
      <c r="AA80" s="475"/>
      <c r="AB80" s="197"/>
    </row>
    <row r="81" spans="1:28" ht="85.05" customHeight="1">
      <c r="A81" s="154">
        <v>45</v>
      </c>
      <c r="B81" s="58" t="s">
        <v>446</v>
      </c>
      <c r="C81" s="58" t="s">
        <v>648</v>
      </c>
      <c r="D81" s="108"/>
      <c r="E81" s="156" t="s">
        <v>649</v>
      </c>
      <c r="F81" s="155">
        <v>2</v>
      </c>
      <c r="G81" s="54">
        <v>24531.25</v>
      </c>
      <c r="H81" s="55">
        <v>26984.375</v>
      </c>
      <c r="I81" s="56">
        <f t="shared" si="8"/>
        <v>38549.107142857145</v>
      </c>
      <c r="J81" s="351"/>
      <c r="K81" s="352"/>
      <c r="L81" s="353"/>
      <c r="M81" s="354"/>
      <c r="N81" s="355"/>
      <c r="O81" s="356"/>
      <c r="P81" s="357"/>
      <c r="Q81" s="358"/>
      <c r="R81" s="359"/>
      <c r="S81" s="360"/>
      <c r="T81" s="361"/>
      <c r="U81" s="338"/>
      <c r="V81" s="57">
        <f t="shared" si="9"/>
        <v>0</v>
      </c>
      <c r="W81" s="57">
        <f t="shared" si="10"/>
        <v>0</v>
      </c>
      <c r="X81" s="193">
        <f t="shared" si="11"/>
        <v>0</v>
      </c>
      <c r="Y81" s="489"/>
      <c r="Z81" s="477" t="s">
        <v>650</v>
      </c>
      <c r="AA81" s="478"/>
      <c r="AB81" s="197"/>
    </row>
    <row r="82" spans="1:28" ht="58.95" customHeight="1">
      <c r="A82" s="154">
        <v>46</v>
      </c>
      <c r="B82" s="58" t="s">
        <v>446</v>
      </c>
      <c r="C82" s="58" t="s">
        <v>651</v>
      </c>
      <c r="D82" s="108"/>
      <c r="E82" s="156" t="s">
        <v>652</v>
      </c>
      <c r="F82" s="155">
        <v>1</v>
      </c>
      <c r="G82" s="54">
        <v>20625</v>
      </c>
      <c r="H82" s="55">
        <v>22687.5</v>
      </c>
      <c r="I82" s="56">
        <f t="shared" si="8"/>
        <v>32410.714285714286</v>
      </c>
      <c r="J82" s="351"/>
      <c r="K82" s="352"/>
      <c r="L82" s="353"/>
      <c r="M82" s="354"/>
      <c r="N82" s="355"/>
      <c r="O82" s="356"/>
      <c r="P82" s="357"/>
      <c r="Q82" s="358"/>
      <c r="R82" s="359"/>
      <c r="S82" s="360"/>
      <c r="T82" s="361"/>
      <c r="U82" s="338"/>
      <c r="V82" s="57">
        <f t="shared" si="9"/>
        <v>0</v>
      </c>
      <c r="W82" s="57">
        <f t="shared" si="10"/>
        <v>0</v>
      </c>
      <c r="X82" s="193">
        <f t="shared" si="11"/>
        <v>0</v>
      </c>
      <c r="Y82" s="489"/>
      <c r="Z82" s="479"/>
      <c r="AA82" s="478"/>
      <c r="AB82" s="199"/>
    </row>
    <row r="83" spans="1:28" ht="67.05" customHeight="1">
      <c r="A83" s="154">
        <v>47</v>
      </c>
      <c r="B83" s="58" t="s">
        <v>446</v>
      </c>
      <c r="C83" s="58" t="s">
        <v>653</v>
      </c>
      <c r="D83" s="108"/>
      <c r="E83" s="156" t="s">
        <v>654</v>
      </c>
      <c r="F83" s="155">
        <v>3</v>
      </c>
      <c r="G83" s="54">
        <v>50781.25</v>
      </c>
      <c r="H83" s="55">
        <v>55859.375</v>
      </c>
      <c r="I83" s="56">
        <f t="shared" si="8"/>
        <v>79799.107142857145</v>
      </c>
      <c r="J83" s="351"/>
      <c r="K83" s="352"/>
      <c r="L83" s="353"/>
      <c r="M83" s="354"/>
      <c r="N83" s="355"/>
      <c r="O83" s="356"/>
      <c r="P83" s="357"/>
      <c r="Q83" s="358"/>
      <c r="R83" s="359"/>
      <c r="S83" s="360"/>
      <c r="T83" s="361"/>
      <c r="U83" s="338"/>
      <c r="V83" s="57">
        <f t="shared" si="9"/>
        <v>0</v>
      </c>
      <c r="W83" s="57">
        <f t="shared" si="10"/>
        <v>0</v>
      </c>
      <c r="X83" s="193">
        <f t="shared" si="11"/>
        <v>0</v>
      </c>
      <c r="Y83" s="489"/>
      <c r="Z83" s="480" t="s">
        <v>655</v>
      </c>
      <c r="AA83" s="481"/>
      <c r="AB83" s="482"/>
    </row>
    <row r="84" spans="1:28" ht="93" customHeight="1">
      <c r="A84" s="154">
        <v>48</v>
      </c>
      <c r="B84" s="58" t="s">
        <v>446</v>
      </c>
      <c r="C84" s="58" t="s">
        <v>656</v>
      </c>
      <c r="D84" s="108"/>
      <c r="E84" s="156" t="s">
        <v>657</v>
      </c>
      <c r="F84" s="155">
        <v>2</v>
      </c>
      <c r="G84" s="54">
        <v>29218.75</v>
      </c>
      <c r="H84" s="55">
        <v>32140.625</v>
      </c>
      <c r="I84" s="56">
        <f t="shared" si="8"/>
        <v>45915.178571428572</v>
      </c>
      <c r="J84" s="351"/>
      <c r="K84" s="352"/>
      <c r="L84" s="353"/>
      <c r="M84" s="354"/>
      <c r="N84" s="355"/>
      <c r="O84" s="356"/>
      <c r="P84" s="357"/>
      <c r="Q84" s="358"/>
      <c r="R84" s="359"/>
      <c r="S84" s="360"/>
      <c r="T84" s="361"/>
      <c r="U84" s="338"/>
      <c r="V84" s="57">
        <f t="shared" si="9"/>
        <v>0</v>
      </c>
      <c r="W84" s="57">
        <f t="shared" si="10"/>
        <v>0</v>
      </c>
      <c r="X84" s="193">
        <f t="shared" si="11"/>
        <v>0</v>
      </c>
      <c r="Y84" s="489"/>
      <c r="Z84" s="483"/>
      <c r="AA84" s="481"/>
      <c r="AB84" s="482"/>
    </row>
    <row r="85" spans="1:28" ht="60" customHeight="1">
      <c r="A85" s="154">
        <v>49</v>
      </c>
      <c r="B85" s="58" t="s">
        <v>446</v>
      </c>
      <c r="C85" s="58" t="s">
        <v>658</v>
      </c>
      <c r="D85" s="108"/>
      <c r="E85" s="156" t="s">
        <v>659</v>
      </c>
      <c r="F85" s="155">
        <v>2</v>
      </c>
      <c r="G85" s="54">
        <v>29218.75</v>
      </c>
      <c r="H85" s="55">
        <v>32140.625</v>
      </c>
      <c r="I85" s="56">
        <f t="shared" si="8"/>
        <v>45915.178571428572</v>
      </c>
      <c r="J85" s="351"/>
      <c r="K85" s="352"/>
      <c r="L85" s="353"/>
      <c r="M85" s="354"/>
      <c r="N85" s="355"/>
      <c r="O85" s="356"/>
      <c r="P85" s="357"/>
      <c r="Q85" s="358"/>
      <c r="R85" s="359"/>
      <c r="S85" s="360"/>
      <c r="T85" s="361"/>
      <c r="U85" s="338"/>
      <c r="V85" s="57">
        <f t="shared" si="9"/>
        <v>0</v>
      </c>
      <c r="W85" s="57">
        <f t="shared" si="10"/>
        <v>0</v>
      </c>
      <c r="X85" s="193">
        <f t="shared" si="11"/>
        <v>0</v>
      </c>
      <c r="Y85" s="489"/>
      <c r="Z85" s="483"/>
      <c r="AA85" s="481"/>
      <c r="AB85" s="482"/>
    </row>
    <row r="86" spans="1:28" ht="63" customHeight="1">
      <c r="A86" s="154">
        <v>50</v>
      </c>
      <c r="B86" s="58" t="s">
        <v>446</v>
      </c>
      <c r="C86" s="58" t="s">
        <v>660</v>
      </c>
      <c r="D86" s="108"/>
      <c r="E86" s="156" t="s">
        <v>661</v>
      </c>
      <c r="F86" s="155">
        <v>2</v>
      </c>
      <c r="G86" s="54">
        <v>35937.5</v>
      </c>
      <c r="H86" s="55">
        <v>39531.25</v>
      </c>
      <c r="I86" s="56">
        <f t="shared" si="8"/>
        <v>56473.21428571429</v>
      </c>
      <c r="J86" s="351"/>
      <c r="K86" s="352"/>
      <c r="L86" s="353"/>
      <c r="M86" s="354"/>
      <c r="N86" s="355"/>
      <c r="O86" s="356"/>
      <c r="P86" s="357"/>
      <c r="Q86" s="358"/>
      <c r="R86" s="359"/>
      <c r="S86" s="360"/>
      <c r="T86" s="361"/>
      <c r="U86" s="338"/>
      <c r="V86" s="57">
        <f t="shared" si="9"/>
        <v>0</v>
      </c>
      <c r="W86" s="57">
        <f t="shared" si="10"/>
        <v>0</v>
      </c>
      <c r="X86" s="193">
        <f t="shared" si="11"/>
        <v>0</v>
      </c>
      <c r="Y86" s="489"/>
      <c r="Z86" s="483"/>
      <c r="AA86" s="481"/>
      <c r="AB86" s="482"/>
    </row>
    <row r="87" spans="1:28" ht="64.05" customHeight="1">
      <c r="A87" s="154">
        <v>51</v>
      </c>
      <c r="B87" s="58" t="s">
        <v>446</v>
      </c>
      <c r="C87" s="58" t="s">
        <v>662</v>
      </c>
      <c r="D87" s="108"/>
      <c r="E87" s="156" t="s">
        <v>663</v>
      </c>
      <c r="F87" s="155">
        <v>2</v>
      </c>
      <c r="G87" s="54">
        <v>35937.5</v>
      </c>
      <c r="H87" s="55">
        <v>39531.25</v>
      </c>
      <c r="I87" s="56">
        <f t="shared" si="8"/>
        <v>56473.21428571429</v>
      </c>
      <c r="J87" s="351"/>
      <c r="K87" s="352"/>
      <c r="L87" s="353"/>
      <c r="M87" s="354"/>
      <c r="N87" s="355"/>
      <c r="O87" s="356"/>
      <c r="P87" s="357"/>
      <c r="Q87" s="358"/>
      <c r="R87" s="359"/>
      <c r="S87" s="360"/>
      <c r="T87" s="361"/>
      <c r="U87" s="338"/>
      <c r="V87" s="57">
        <f t="shared" si="9"/>
        <v>0</v>
      </c>
      <c r="W87" s="57">
        <f t="shared" si="10"/>
        <v>0</v>
      </c>
      <c r="X87" s="193">
        <f t="shared" si="11"/>
        <v>0</v>
      </c>
      <c r="Y87" s="489"/>
      <c r="Z87" s="484" t="s">
        <v>664</v>
      </c>
      <c r="AA87" s="485"/>
      <c r="AB87" s="200"/>
    </row>
    <row r="88" spans="1:28" ht="67.05" customHeight="1">
      <c r="A88" s="154">
        <v>52</v>
      </c>
      <c r="B88" s="58" t="s">
        <v>446</v>
      </c>
      <c r="C88" s="58" t="s">
        <v>665</v>
      </c>
      <c r="D88" s="108"/>
      <c r="E88" s="156" t="s">
        <v>666</v>
      </c>
      <c r="F88" s="155">
        <v>1</v>
      </c>
      <c r="G88" s="54">
        <v>20625</v>
      </c>
      <c r="H88" s="55">
        <v>22687.5</v>
      </c>
      <c r="I88" s="56">
        <f t="shared" si="8"/>
        <v>32410.714285714286</v>
      </c>
      <c r="J88" s="351"/>
      <c r="K88" s="352"/>
      <c r="L88" s="353"/>
      <c r="M88" s="354"/>
      <c r="N88" s="355"/>
      <c r="O88" s="356"/>
      <c r="P88" s="357"/>
      <c r="Q88" s="358"/>
      <c r="R88" s="359"/>
      <c r="S88" s="360"/>
      <c r="T88" s="361"/>
      <c r="U88" s="338"/>
      <c r="V88" s="57">
        <f t="shared" si="9"/>
        <v>0</v>
      </c>
      <c r="W88" s="57">
        <f t="shared" si="10"/>
        <v>0</v>
      </c>
      <c r="X88" s="193">
        <f t="shared" si="11"/>
        <v>0</v>
      </c>
      <c r="Y88" s="489"/>
      <c r="Z88" s="486"/>
      <c r="AA88" s="485"/>
      <c r="AB88" s="199"/>
    </row>
    <row r="89" spans="1:28" ht="52.95" customHeight="1">
      <c r="A89" s="154">
        <v>53</v>
      </c>
      <c r="B89" s="58" t="s">
        <v>446</v>
      </c>
      <c r="C89" s="58" t="s">
        <v>667</v>
      </c>
      <c r="D89" s="108"/>
      <c r="E89" s="156" t="s">
        <v>668</v>
      </c>
      <c r="F89" s="155">
        <v>1</v>
      </c>
      <c r="G89" s="54">
        <v>15468.75</v>
      </c>
      <c r="H89" s="55">
        <v>17015.625</v>
      </c>
      <c r="I89" s="56">
        <f t="shared" si="8"/>
        <v>24308.035714285717</v>
      </c>
      <c r="J89" s="351"/>
      <c r="K89" s="352"/>
      <c r="L89" s="353"/>
      <c r="M89" s="354"/>
      <c r="N89" s="355"/>
      <c r="O89" s="356"/>
      <c r="P89" s="357"/>
      <c r="Q89" s="358"/>
      <c r="R89" s="359"/>
      <c r="S89" s="360"/>
      <c r="T89" s="361"/>
      <c r="U89" s="338"/>
      <c r="V89" s="57">
        <f t="shared" si="9"/>
        <v>0</v>
      </c>
      <c r="W89" s="57">
        <f t="shared" si="10"/>
        <v>0</v>
      </c>
      <c r="X89" s="193">
        <f t="shared" si="11"/>
        <v>0</v>
      </c>
      <c r="Y89" s="489"/>
      <c r="Z89" s="465"/>
      <c r="AA89" s="466"/>
      <c r="AB89" s="467"/>
    </row>
    <row r="90" spans="1:28" ht="52.95" customHeight="1">
      <c r="A90" s="154">
        <v>54</v>
      </c>
      <c r="B90" s="58" t="s">
        <v>446</v>
      </c>
      <c r="C90" s="58" t="s">
        <v>669</v>
      </c>
      <c r="D90" s="108"/>
      <c r="E90" s="156" t="s">
        <v>668</v>
      </c>
      <c r="F90" s="155">
        <v>1</v>
      </c>
      <c r="G90" s="54">
        <v>15000</v>
      </c>
      <c r="H90" s="55">
        <v>16500</v>
      </c>
      <c r="I90" s="56">
        <f t="shared" si="8"/>
        <v>23571.428571428572</v>
      </c>
      <c r="J90" s="351"/>
      <c r="K90" s="352"/>
      <c r="L90" s="353"/>
      <c r="M90" s="354"/>
      <c r="N90" s="355"/>
      <c r="O90" s="356"/>
      <c r="P90" s="357"/>
      <c r="Q90" s="358"/>
      <c r="R90" s="359"/>
      <c r="S90" s="360"/>
      <c r="T90" s="361"/>
      <c r="U90" s="338"/>
      <c r="V90" s="57">
        <f t="shared" si="9"/>
        <v>0</v>
      </c>
      <c r="W90" s="57">
        <f t="shared" si="10"/>
        <v>0</v>
      </c>
      <c r="X90" s="193">
        <f t="shared" si="11"/>
        <v>0</v>
      </c>
      <c r="Y90" s="489"/>
      <c r="Z90" s="465"/>
      <c r="AA90" s="466"/>
      <c r="AB90" s="467"/>
    </row>
    <row r="91" spans="1:28" ht="52.95" customHeight="1">
      <c r="A91" s="154">
        <v>55</v>
      </c>
      <c r="B91" s="58" t="s">
        <v>446</v>
      </c>
      <c r="C91" s="58" t="s">
        <v>670</v>
      </c>
      <c r="D91" s="108"/>
      <c r="E91" s="156" t="s">
        <v>671</v>
      </c>
      <c r="F91" s="155">
        <v>1</v>
      </c>
      <c r="G91" s="54">
        <v>14843.75</v>
      </c>
      <c r="H91" s="55">
        <v>16328.125</v>
      </c>
      <c r="I91" s="56">
        <f t="shared" si="8"/>
        <v>23325.892857142859</v>
      </c>
      <c r="J91" s="351"/>
      <c r="K91" s="352"/>
      <c r="L91" s="353"/>
      <c r="M91" s="354"/>
      <c r="N91" s="355"/>
      <c r="O91" s="356"/>
      <c r="P91" s="357"/>
      <c r="Q91" s="358"/>
      <c r="R91" s="359"/>
      <c r="S91" s="360"/>
      <c r="T91" s="361"/>
      <c r="U91" s="338"/>
      <c r="V91" s="57">
        <f t="shared" si="9"/>
        <v>0</v>
      </c>
      <c r="W91" s="57">
        <f t="shared" si="10"/>
        <v>0</v>
      </c>
      <c r="X91" s="193">
        <f t="shared" si="11"/>
        <v>0</v>
      </c>
      <c r="Y91" s="489"/>
      <c r="Z91" s="465"/>
      <c r="AA91" s="466"/>
      <c r="AB91" s="467"/>
    </row>
    <row r="92" spans="1:28" ht="52.95" customHeight="1">
      <c r="A92" s="170">
        <v>56</v>
      </c>
      <c r="B92" s="171" t="s">
        <v>446</v>
      </c>
      <c r="C92" s="171" t="s">
        <v>672</v>
      </c>
      <c r="D92" s="20"/>
      <c r="E92" s="132" t="s">
        <v>673</v>
      </c>
      <c r="F92" s="173">
        <v>1</v>
      </c>
      <c r="G92" s="74">
        <v>14531.25</v>
      </c>
      <c r="H92" s="75">
        <v>15984.375</v>
      </c>
      <c r="I92" s="76">
        <f t="shared" si="8"/>
        <v>22834.821428571431</v>
      </c>
      <c r="J92" s="362"/>
      <c r="K92" s="363"/>
      <c r="L92" s="364"/>
      <c r="M92" s="365"/>
      <c r="N92" s="366"/>
      <c r="O92" s="367"/>
      <c r="P92" s="368"/>
      <c r="Q92" s="369"/>
      <c r="R92" s="370"/>
      <c r="S92" s="371"/>
      <c r="T92" s="372"/>
      <c r="U92" s="373"/>
      <c r="V92" s="77">
        <f t="shared" si="9"/>
        <v>0</v>
      </c>
      <c r="W92" s="77">
        <f t="shared" si="10"/>
        <v>0</v>
      </c>
      <c r="X92" s="202">
        <f t="shared" si="11"/>
        <v>0</v>
      </c>
      <c r="Y92" s="489"/>
      <c r="Z92" s="465"/>
      <c r="AA92" s="466"/>
      <c r="AB92" s="467"/>
    </row>
    <row r="93" spans="1:28" ht="34.799999999999997" customHeight="1">
      <c r="A93" s="487" t="s">
        <v>20</v>
      </c>
      <c r="B93" s="451"/>
      <c r="C93" s="451"/>
      <c r="D93" s="451"/>
      <c r="E93" s="451"/>
      <c r="F93" s="451"/>
      <c r="G93" s="451"/>
      <c r="H93" s="451"/>
      <c r="I93" s="452"/>
      <c r="J93" s="176">
        <f t="shared" ref="J93:X93" si="12">SUM(J3:J92)</f>
        <v>0</v>
      </c>
      <c r="K93" s="176">
        <f t="shared" si="12"/>
        <v>0</v>
      </c>
      <c r="L93" s="176">
        <f t="shared" si="12"/>
        <v>0</v>
      </c>
      <c r="M93" s="176">
        <f t="shared" si="12"/>
        <v>0</v>
      </c>
      <c r="N93" s="176">
        <f t="shared" si="12"/>
        <v>0</v>
      </c>
      <c r="O93" s="176">
        <f t="shared" si="12"/>
        <v>0</v>
      </c>
      <c r="P93" s="176">
        <f t="shared" si="12"/>
        <v>0</v>
      </c>
      <c r="Q93" s="176">
        <f t="shared" si="12"/>
        <v>0</v>
      </c>
      <c r="R93" s="176">
        <f t="shared" si="12"/>
        <v>0</v>
      </c>
      <c r="S93" s="176">
        <f t="shared" si="12"/>
        <v>0</v>
      </c>
      <c r="T93" s="176">
        <f t="shared" si="12"/>
        <v>0</v>
      </c>
      <c r="U93" s="176">
        <f t="shared" si="12"/>
        <v>0</v>
      </c>
      <c r="V93" s="176">
        <f t="shared" si="12"/>
        <v>0</v>
      </c>
      <c r="W93" s="176">
        <f t="shared" si="12"/>
        <v>0</v>
      </c>
      <c r="X93" s="203">
        <f t="shared" si="12"/>
        <v>0</v>
      </c>
      <c r="Y93" s="204"/>
      <c r="Z93" s="205"/>
      <c r="AA93" s="205"/>
      <c r="AB93" s="205"/>
    </row>
  </sheetData>
  <sheetProtection algorithmName="SHA-512" hashValue="WF4MlN2oyh7P0wgZ2iq+8MS2qnhyubbGUNK38zyABMGBnt4l8WkkQhm8V0rcbQDnAvzKvC+bEjxtiSzciWL1PA==" saltValue="cU98YcMOf3z747xPD0hBCg==" spinCount="100000" sheet="1" objects="1" scenarios="1"/>
  <mergeCells count="22">
    <mergeCell ref="A93:I93"/>
    <mergeCell ref="Y71:Y92"/>
    <mergeCell ref="A1:A2"/>
    <mergeCell ref="C1:C2"/>
    <mergeCell ref="D1:D2"/>
    <mergeCell ref="E1:E2"/>
    <mergeCell ref="G1:G2"/>
    <mergeCell ref="H1:H2"/>
    <mergeCell ref="I1:I2"/>
    <mergeCell ref="X1:X2"/>
    <mergeCell ref="J1:U1"/>
    <mergeCell ref="V1:V2"/>
    <mergeCell ref="W1:W2"/>
    <mergeCell ref="B1:B2"/>
    <mergeCell ref="F1:F2"/>
    <mergeCell ref="Z89:AB92"/>
    <mergeCell ref="Z70:AA71"/>
    <mergeCell ref="Z72:AA75"/>
    <mergeCell ref="Z77:AA80"/>
    <mergeCell ref="Z81:AA82"/>
    <mergeCell ref="Z83:AB86"/>
    <mergeCell ref="Z87:AA88"/>
  </mergeCells>
  <phoneticPr fontId="34"/>
  <conditionalFormatting sqref="X3:X92">
    <cfRule type="cellIs" dxfId="0" priority="1" stopIfTrue="1" operator="lessThan">
      <formula>0</formula>
    </cfRule>
  </conditionalFormatting>
  <pageMargins left="0.7" right="0.7" top="0.75" bottom="0.75" header="0.3" footer="0.3"/>
  <pageSetup scale="83" orientation="portrait"/>
  <headerFooter>
    <oddFooter>&amp;C&amp;"ヒラギノ角ゴ ProN W3,Regular"&amp;12&amp;K000000&amp;P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Y64"/>
  <sheetViews>
    <sheetView showGridLines="0" workbookViewId="0"/>
  </sheetViews>
  <sheetFormatPr defaultColWidth="10.81640625" defaultRowHeight="16.05" customHeight="1"/>
  <cols>
    <col min="1" max="1" width="4.453125" style="5" customWidth="1"/>
    <col min="2" max="2" width="6.453125" style="5" customWidth="1"/>
    <col min="3" max="3" width="29.36328125" style="5" customWidth="1"/>
    <col min="4" max="4" width="7.81640625" style="5" customWidth="1"/>
    <col min="5" max="5" width="7" style="5" customWidth="1"/>
    <col min="6" max="6" width="5.1796875" style="5" customWidth="1"/>
    <col min="7" max="7" width="11.08984375" style="5" customWidth="1"/>
    <col min="8" max="8" width="11.1796875" style="5" customWidth="1"/>
    <col min="9" max="9" width="10.36328125" style="5" customWidth="1"/>
    <col min="10" max="22" width="5.36328125" style="5" customWidth="1"/>
    <col min="23" max="23" width="6.1796875" style="5" customWidth="1"/>
    <col min="24" max="24" width="6" style="5" customWidth="1"/>
    <col min="25" max="26" width="10.81640625" style="5" customWidth="1"/>
    <col min="27" max="16384" width="10.81640625" style="5"/>
  </cols>
  <sheetData>
    <row r="1" spans="1:25" ht="10.95" customHeight="1">
      <c r="A1" s="491" t="s">
        <v>429</v>
      </c>
      <c r="B1" s="495" t="s">
        <v>430</v>
      </c>
      <c r="C1" s="493" t="s">
        <v>25</v>
      </c>
      <c r="D1" s="493" t="s">
        <v>27</v>
      </c>
      <c r="E1" s="495" t="s">
        <v>675</v>
      </c>
      <c r="F1" s="493" t="s">
        <v>30</v>
      </c>
      <c r="G1" s="422" t="s">
        <v>31</v>
      </c>
      <c r="H1" s="424" t="s">
        <v>32</v>
      </c>
      <c r="I1" s="425" t="s">
        <v>33</v>
      </c>
      <c r="J1" s="506" t="s">
        <v>431</v>
      </c>
      <c r="K1" s="507"/>
      <c r="L1" s="507"/>
      <c r="M1" s="507"/>
      <c r="N1" s="507"/>
      <c r="O1" s="507"/>
      <c r="P1" s="507"/>
      <c r="Q1" s="507"/>
      <c r="R1" s="507"/>
      <c r="S1" s="507"/>
      <c r="T1" s="507"/>
      <c r="U1" s="507"/>
      <c r="V1" s="507"/>
      <c r="W1" s="505" t="s">
        <v>35</v>
      </c>
      <c r="X1" s="502" t="s">
        <v>493</v>
      </c>
      <c r="Y1" s="497" t="s">
        <v>37</v>
      </c>
    </row>
    <row r="2" spans="1:25" ht="59.4" customHeight="1">
      <c r="A2" s="492"/>
      <c r="B2" s="496"/>
      <c r="C2" s="494"/>
      <c r="D2" s="494"/>
      <c r="E2" s="496"/>
      <c r="F2" s="494"/>
      <c r="G2" s="508"/>
      <c r="H2" s="508"/>
      <c r="I2" s="436"/>
      <c r="J2" s="128" t="s">
        <v>434</v>
      </c>
      <c r="K2" s="129" t="s">
        <v>435</v>
      </c>
      <c r="L2" s="130" t="s">
        <v>436</v>
      </c>
      <c r="M2" s="131" t="s">
        <v>437</v>
      </c>
      <c r="N2" s="206" t="s">
        <v>438</v>
      </c>
      <c r="O2" s="207" t="s">
        <v>676</v>
      </c>
      <c r="P2" s="133" t="s">
        <v>439</v>
      </c>
      <c r="Q2" s="134" t="s">
        <v>440</v>
      </c>
      <c r="R2" s="135" t="s">
        <v>441</v>
      </c>
      <c r="S2" s="136" t="s">
        <v>442</v>
      </c>
      <c r="T2" s="137" t="s">
        <v>443</v>
      </c>
      <c r="U2" s="138" t="s">
        <v>444</v>
      </c>
      <c r="V2" s="139" t="s">
        <v>445</v>
      </c>
      <c r="W2" s="492"/>
      <c r="X2" s="496"/>
      <c r="Y2" s="436"/>
    </row>
    <row r="3" spans="1:25" ht="124.05" customHeight="1">
      <c r="A3" s="208">
        <v>1</v>
      </c>
      <c r="B3" s="209" t="s">
        <v>677</v>
      </c>
      <c r="C3" s="210"/>
      <c r="D3" s="211" t="s">
        <v>678</v>
      </c>
      <c r="E3" s="211" t="s">
        <v>67</v>
      </c>
      <c r="F3" s="212">
        <v>7</v>
      </c>
      <c r="G3" s="44">
        <v>98593.75</v>
      </c>
      <c r="H3" s="45">
        <v>108453.125</v>
      </c>
      <c r="I3" s="46">
        <f t="shared" ref="I3:I34" si="0">H3/0.7</f>
        <v>154933.03571428571</v>
      </c>
      <c r="J3" s="213"/>
      <c r="K3" s="214"/>
      <c r="L3" s="146"/>
      <c r="M3" s="147"/>
      <c r="N3" s="148"/>
      <c r="O3" s="215"/>
      <c r="P3" s="216"/>
      <c r="Q3" s="149"/>
      <c r="R3" s="150"/>
      <c r="S3" s="217"/>
      <c r="T3" s="151"/>
      <c r="U3" s="152"/>
      <c r="V3" s="218"/>
      <c r="W3" s="219">
        <f t="shared" ref="W3:W34" si="1">SUM(J3:V3)</f>
        <v>0</v>
      </c>
      <c r="X3" s="219">
        <f t="shared" ref="X3:X38" si="2">W3*F3</f>
        <v>0</v>
      </c>
      <c r="Y3" s="220">
        <f t="shared" ref="Y3:Y34" si="3">G3*W3</f>
        <v>0</v>
      </c>
    </row>
    <row r="4" spans="1:25" ht="76.05" customHeight="1">
      <c r="A4" s="221">
        <v>2</v>
      </c>
      <c r="B4" s="222" t="s">
        <v>679</v>
      </c>
      <c r="C4" s="223"/>
      <c r="D4" s="224" t="s">
        <v>680</v>
      </c>
      <c r="E4" s="224" t="s">
        <v>63</v>
      </c>
      <c r="F4" s="225">
        <v>8</v>
      </c>
      <c r="G4" s="54">
        <v>3750</v>
      </c>
      <c r="H4" s="55">
        <v>4125</v>
      </c>
      <c r="I4" s="56">
        <f t="shared" si="0"/>
        <v>5892.8571428571431</v>
      </c>
      <c r="J4" s="226"/>
      <c r="K4" s="227"/>
      <c r="L4" s="159"/>
      <c r="M4" s="160"/>
      <c r="N4" s="67"/>
      <c r="O4" s="228"/>
      <c r="P4" s="229"/>
      <c r="Q4" s="162"/>
      <c r="R4" s="163"/>
      <c r="S4" s="230"/>
      <c r="T4" s="164"/>
      <c r="U4" s="165"/>
      <c r="V4" s="231"/>
      <c r="W4" s="232">
        <f t="shared" si="1"/>
        <v>0</v>
      </c>
      <c r="X4" s="232">
        <f t="shared" si="2"/>
        <v>0</v>
      </c>
      <c r="Y4" s="233">
        <f t="shared" si="3"/>
        <v>0</v>
      </c>
    </row>
    <row r="5" spans="1:25" ht="84" customHeight="1">
      <c r="A5" s="221">
        <v>3</v>
      </c>
      <c r="B5" s="222" t="s">
        <v>681</v>
      </c>
      <c r="C5" s="223"/>
      <c r="D5" s="224" t="s">
        <v>682</v>
      </c>
      <c r="E5" s="224" t="s">
        <v>63</v>
      </c>
      <c r="F5" s="225">
        <v>8</v>
      </c>
      <c r="G5" s="54">
        <v>3750</v>
      </c>
      <c r="H5" s="55">
        <v>4125</v>
      </c>
      <c r="I5" s="56">
        <f t="shared" si="0"/>
        <v>5892.8571428571431</v>
      </c>
      <c r="J5" s="226"/>
      <c r="K5" s="227"/>
      <c r="L5" s="159"/>
      <c r="M5" s="160"/>
      <c r="N5" s="67"/>
      <c r="O5" s="228"/>
      <c r="P5" s="229"/>
      <c r="Q5" s="162"/>
      <c r="R5" s="163"/>
      <c r="S5" s="230"/>
      <c r="T5" s="164"/>
      <c r="U5" s="165"/>
      <c r="V5" s="231"/>
      <c r="W5" s="232">
        <f t="shared" si="1"/>
        <v>0</v>
      </c>
      <c r="X5" s="232">
        <f t="shared" si="2"/>
        <v>0</v>
      </c>
      <c r="Y5" s="233">
        <f t="shared" si="3"/>
        <v>0</v>
      </c>
    </row>
    <row r="6" spans="1:25" ht="84" customHeight="1">
      <c r="A6" s="221">
        <v>4</v>
      </c>
      <c r="B6" s="222" t="s">
        <v>683</v>
      </c>
      <c r="C6" s="223"/>
      <c r="D6" s="224" t="s">
        <v>684</v>
      </c>
      <c r="E6" s="224" t="s">
        <v>63</v>
      </c>
      <c r="F6" s="225">
        <v>8</v>
      </c>
      <c r="G6" s="54">
        <v>4687.5</v>
      </c>
      <c r="H6" s="55">
        <v>5156.25</v>
      </c>
      <c r="I6" s="56">
        <f t="shared" si="0"/>
        <v>7366.0714285714294</v>
      </c>
      <c r="J6" s="226"/>
      <c r="K6" s="227"/>
      <c r="L6" s="159"/>
      <c r="M6" s="160"/>
      <c r="N6" s="67"/>
      <c r="O6" s="228"/>
      <c r="P6" s="229"/>
      <c r="Q6" s="162"/>
      <c r="R6" s="163"/>
      <c r="S6" s="230"/>
      <c r="T6" s="164"/>
      <c r="U6" s="165"/>
      <c r="V6" s="231"/>
      <c r="W6" s="232">
        <f t="shared" si="1"/>
        <v>0</v>
      </c>
      <c r="X6" s="232">
        <f t="shared" si="2"/>
        <v>0</v>
      </c>
      <c r="Y6" s="233">
        <f t="shared" si="3"/>
        <v>0</v>
      </c>
    </row>
    <row r="7" spans="1:25" ht="136.05000000000001" customHeight="1">
      <c r="A7" s="221">
        <v>5</v>
      </c>
      <c r="B7" s="222" t="s">
        <v>685</v>
      </c>
      <c r="C7" s="223"/>
      <c r="D7" s="224" t="s">
        <v>686</v>
      </c>
      <c r="E7" s="224" t="s">
        <v>67</v>
      </c>
      <c r="F7" s="225">
        <v>4</v>
      </c>
      <c r="G7" s="54">
        <v>71250</v>
      </c>
      <c r="H7" s="55">
        <v>78375</v>
      </c>
      <c r="I7" s="56">
        <f t="shared" si="0"/>
        <v>111964.28571428572</v>
      </c>
      <c r="J7" s="226"/>
      <c r="K7" s="227"/>
      <c r="L7" s="159"/>
      <c r="M7" s="160"/>
      <c r="N7" s="67"/>
      <c r="O7" s="228"/>
      <c r="P7" s="229"/>
      <c r="Q7" s="162"/>
      <c r="R7" s="163"/>
      <c r="S7" s="230"/>
      <c r="T7" s="164"/>
      <c r="U7" s="165"/>
      <c r="V7" s="231"/>
      <c r="W7" s="232">
        <f t="shared" si="1"/>
        <v>0</v>
      </c>
      <c r="X7" s="232">
        <f t="shared" si="2"/>
        <v>0</v>
      </c>
      <c r="Y7" s="233">
        <f t="shared" si="3"/>
        <v>0</v>
      </c>
    </row>
    <row r="8" spans="1:25" ht="145.05000000000001" customHeight="1">
      <c r="A8" s="221">
        <v>6</v>
      </c>
      <c r="B8" s="222" t="s">
        <v>687</v>
      </c>
      <c r="C8" s="223"/>
      <c r="D8" s="224" t="s">
        <v>688</v>
      </c>
      <c r="E8" s="224" t="s">
        <v>67</v>
      </c>
      <c r="F8" s="225">
        <v>4</v>
      </c>
      <c r="G8" s="54">
        <v>64687.5</v>
      </c>
      <c r="H8" s="55">
        <v>71156.25</v>
      </c>
      <c r="I8" s="56">
        <f t="shared" si="0"/>
        <v>101651.78571428572</v>
      </c>
      <c r="J8" s="226"/>
      <c r="K8" s="227"/>
      <c r="L8" s="159"/>
      <c r="M8" s="160"/>
      <c r="N8" s="67"/>
      <c r="O8" s="228"/>
      <c r="P8" s="229"/>
      <c r="Q8" s="162"/>
      <c r="R8" s="163"/>
      <c r="S8" s="230"/>
      <c r="T8" s="164"/>
      <c r="U8" s="165"/>
      <c r="V8" s="231"/>
      <c r="W8" s="232">
        <f t="shared" si="1"/>
        <v>0</v>
      </c>
      <c r="X8" s="232">
        <f t="shared" si="2"/>
        <v>0</v>
      </c>
      <c r="Y8" s="233">
        <f t="shared" si="3"/>
        <v>0</v>
      </c>
    </row>
    <row r="9" spans="1:25" ht="103.95" customHeight="1">
      <c r="A9" s="221">
        <v>7</v>
      </c>
      <c r="B9" s="222" t="s">
        <v>689</v>
      </c>
      <c r="C9" s="223"/>
      <c r="D9" s="224" t="s">
        <v>682</v>
      </c>
      <c r="E9" s="224" t="s">
        <v>310</v>
      </c>
      <c r="F9" s="225">
        <v>6</v>
      </c>
      <c r="G9" s="54">
        <v>28125</v>
      </c>
      <c r="H9" s="55">
        <v>30937.5</v>
      </c>
      <c r="I9" s="56">
        <f t="shared" si="0"/>
        <v>44196.428571428572</v>
      </c>
      <c r="J9" s="226"/>
      <c r="K9" s="227"/>
      <c r="L9" s="159"/>
      <c r="M9" s="160"/>
      <c r="N9" s="67"/>
      <c r="O9" s="228"/>
      <c r="P9" s="229"/>
      <c r="Q9" s="162"/>
      <c r="R9" s="163"/>
      <c r="S9" s="230"/>
      <c r="T9" s="164"/>
      <c r="U9" s="165"/>
      <c r="V9" s="231"/>
      <c r="W9" s="232">
        <f t="shared" si="1"/>
        <v>0</v>
      </c>
      <c r="X9" s="232">
        <f t="shared" si="2"/>
        <v>0</v>
      </c>
      <c r="Y9" s="233">
        <f t="shared" si="3"/>
        <v>0</v>
      </c>
    </row>
    <row r="10" spans="1:25" ht="103.95" customHeight="1">
      <c r="A10" s="221">
        <v>8</v>
      </c>
      <c r="B10" s="222" t="s">
        <v>690</v>
      </c>
      <c r="C10" s="223"/>
      <c r="D10" s="224" t="s">
        <v>86</v>
      </c>
      <c r="E10" s="224" t="s">
        <v>310</v>
      </c>
      <c r="F10" s="225">
        <v>6</v>
      </c>
      <c r="G10" s="54">
        <v>27343.75</v>
      </c>
      <c r="H10" s="55">
        <v>30078.125</v>
      </c>
      <c r="I10" s="56">
        <f t="shared" si="0"/>
        <v>42968.75</v>
      </c>
      <c r="J10" s="226"/>
      <c r="K10" s="227"/>
      <c r="L10" s="159"/>
      <c r="M10" s="160"/>
      <c r="N10" s="67"/>
      <c r="O10" s="228"/>
      <c r="P10" s="229"/>
      <c r="Q10" s="162"/>
      <c r="R10" s="163"/>
      <c r="S10" s="230"/>
      <c r="T10" s="164"/>
      <c r="U10" s="165"/>
      <c r="V10" s="231"/>
      <c r="W10" s="232">
        <f t="shared" si="1"/>
        <v>0</v>
      </c>
      <c r="X10" s="232">
        <f t="shared" si="2"/>
        <v>0</v>
      </c>
      <c r="Y10" s="233">
        <f t="shared" si="3"/>
        <v>0</v>
      </c>
    </row>
    <row r="11" spans="1:25" ht="115.95" customHeight="1">
      <c r="A11" s="221">
        <v>9</v>
      </c>
      <c r="B11" s="222" t="s">
        <v>691</v>
      </c>
      <c r="C11" s="223"/>
      <c r="D11" s="224" t="s">
        <v>692</v>
      </c>
      <c r="E11" s="224" t="s">
        <v>93</v>
      </c>
      <c r="F11" s="225">
        <v>4</v>
      </c>
      <c r="G11" s="54">
        <v>41562.5</v>
      </c>
      <c r="H11" s="55">
        <v>45718.75</v>
      </c>
      <c r="I11" s="56">
        <f t="shared" si="0"/>
        <v>65312.500000000007</v>
      </c>
      <c r="J11" s="226"/>
      <c r="K11" s="227"/>
      <c r="L11" s="159"/>
      <c r="M11" s="160"/>
      <c r="N11" s="67"/>
      <c r="O11" s="228"/>
      <c r="P11" s="229"/>
      <c r="Q11" s="162"/>
      <c r="R11" s="163"/>
      <c r="S11" s="230"/>
      <c r="T11" s="164"/>
      <c r="U11" s="165"/>
      <c r="V11" s="231"/>
      <c r="W11" s="232">
        <f t="shared" si="1"/>
        <v>0</v>
      </c>
      <c r="X11" s="232">
        <f t="shared" si="2"/>
        <v>0</v>
      </c>
      <c r="Y11" s="233">
        <f t="shared" si="3"/>
        <v>0</v>
      </c>
    </row>
    <row r="12" spans="1:25" ht="85.05" customHeight="1">
      <c r="A12" s="221">
        <v>10</v>
      </c>
      <c r="B12" s="222" t="s">
        <v>693</v>
      </c>
      <c r="C12" s="223"/>
      <c r="D12" s="224" t="s">
        <v>694</v>
      </c>
      <c r="E12" s="224" t="s">
        <v>59</v>
      </c>
      <c r="F12" s="225">
        <v>10</v>
      </c>
      <c r="G12" s="54">
        <v>20312.5</v>
      </c>
      <c r="H12" s="55">
        <v>22343.75</v>
      </c>
      <c r="I12" s="56">
        <f t="shared" si="0"/>
        <v>31919.642857142859</v>
      </c>
      <c r="J12" s="226"/>
      <c r="K12" s="227"/>
      <c r="L12" s="159"/>
      <c r="M12" s="160"/>
      <c r="N12" s="67"/>
      <c r="O12" s="228"/>
      <c r="P12" s="229"/>
      <c r="Q12" s="162"/>
      <c r="R12" s="163"/>
      <c r="S12" s="230"/>
      <c r="T12" s="164"/>
      <c r="U12" s="165"/>
      <c r="V12" s="231"/>
      <c r="W12" s="232">
        <f t="shared" si="1"/>
        <v>0</v>
      </c>
      <c r="X12" s="232">
        <f t="shared" si="2"/>
        <v>0</v>
      </c>
      <c r="Y12" s="233">
        <f t="shared" si="3"/>
        <v>0</v>
      </c>
    </row>
    <row r="13" spans="1:25" ht="75" customHeight="1">
      <c r="A13" s="221">
        <v>11</v>
      </c>
      <c r="B13" s="222" t="s">
        <v>695</v>
      </c>
      <c r="C13" s="223"/>
      <c r="D13" s="224" t="s">
        <v>692</v>
      </c>
      <c r="E13" s="224" t="s">
        <v>99</v>
      </c>
      <c r="F13" s="225">
        <v>10</v>
      </c>
      <c r="G13" s="54">
        <v>15625</v>
      </c>
      <c r="H13" s="55">
        <v>17187.5</v>
      </c>
      <c r="I13" s="56">
        <f t="shared" si="0"/>
        <v>24553.571428571431</v>
      </c>
      <c r="J13" s="226"/>
      <c r="K13" s="227"/>
      <c r="L13" s="159"/>
      <c r="M13" s="160"/>
      <c r="N13" s="67"/>
      <c r="O13" s="228"/>
      <c r="P13" s="229"/>
      <c r="Q13" s="162"/>
      <c r="R13" s="163"/>
      <c r="S13" s="230"/>
      <c r="T13" s="164"/>
      <c r="U13" s="165"/>
      <c r="V13" s="231"/>
      <c r="W13" s="232">
        <f t="shared" si="1"/>
        <v>0</v>
      </c>
      <c r="X13" s="232">
        <f t="shared" si="2"/>
        <v>0</v>
      </c>
      <c r="Y13" s="233">
        <f t="shared" si="3"/>
        <v>0</v>
      </c>
    </row>
    <row r="14" spans="1:25" ht="69" customHeight="1">
      <c r="A14" s="221">
        <v>12</v>
      </c>
      <c r="B14" s="222" t="s">
        <v>696</v>
      </c>
      <c r="C14" s="223"/>
      <c r="D14" s="224" t="s">
        <v>697</v>
      </c>
      <c r="E14" s="224" t="s">
        <v>99</v>
      </c>
      <c r="F14" s="225">
        <v>10</v>
      </c>
      <c r="G14" s="54">
        <v>6250</v>
      </c>
      <c r="H14" s="55">
        <v>6875</v>
      </c>
      <c r="I14" s="56">
        <f t="shared" si="0"/>
        <v>9821.4285714285725</v>
      </c>
      <c r="J14" s="226"/>
      <c r="K14" s="227"/>
      <c r="L14" s="159"/>
      <c r="M14" s="160"/>
      <c r="N14" s="67"/>
      <c r="O14" s="228"/>
      <c r="P14" s="229"/>
      <c r="Q14" s="162"/>
      <c r="R14" s="163"/>
      <c r="S14" s="230"/>
      <c r="T14" s="164"/>
      <c r="U14" s="165"/>
      <c r="V14" s="231"/>
      <c r="W14" s="232">
        <f t="shared" si="1"/>
        <v>0</v>
      </c>
      <c r="X14" s="232">
        <f t="shared" si="2"/>
        <v>0</v>
      </c>
      <c r="Y14" s="233">
        <f t="shared" si="3"/>
        <v>0</v>
      </c>
    </row>
    <row r="15" spans="1:25" ht="75" customHeight="1">
      <c r="A15" s="221">
        <v>13</v>
      </c>
      <c r="B15" s="222" t="s">
        <v>698</v>
      </c>
      <c r="C15" s="223"/>
      <c r="D15" s="224" t="s">
        <v>699</v>
      </c>
      <c r="E15" s="224" t="s">
        <v>63</v>
      </c>
      <c r="F15" s="225">
        <v>10</v>
      </c>
      <c r="G15" s="54">
        <v>3437.5</v>
      </c>
      <c r="H15" s="55">
        <v>3781.25</v>
      </c>
      <c r="I15" s="56">
        <f t="shared" si="0"/>
        <v>5401.7857142857147</v>
      </c>
      <c r="J15" s="226"/>
      <c r="K15" s="227"/>
      <c r="L15" s="159"/>
      <c r="M15" s="160"/>
      <c r="N15" s="67"/>
      <c r="O15" s="228"/>
      <c r="P15" s="229"/>
      <c r="Q15" s="162"/>
      <c r="R15" s="163"/>
      <c r="S15" s="230"/>
      <c r="T15" s="164"/>
      <c r="U15" s="165"/>
      <c r="V15" s="231"/>
      <c r="W15" s="232">
        <f t="shared" si="1"/>
        <v>0</v>
      </c>
      <c r="X15" s="232">
        <f t="shared" si="2"/>
        <v>0</v>
      </c>
      <c r="Y15" s="233">
        <f t="shared" si="3"/>
        <v>0</v>
      </c>
    </row>
    <row r="16" spans="1:25" ht="84" customHeight="1">
      <c r="A16" s="221">
        <v>14</v>
      </c>
      <c r="B16" s="222" t="s">
        <v>700</v>
      </c>
      <c r="C16" s="223"/>
      <c r="D16" s="224" t="s">
        <v>701</v>
      </c>
      <c r="E16" s="224" t="s">
        <v>63</v>
      </c>
      <c r="F16" s="225">
        <v>10</v>
      </c>
      <c r="G16" s="54">
        <v>3125</v>
      </c>
      <c r="H16" s="55">
        <v>3437.5</v>
      </c>
      <c r="I16" s="56">
        <f t="shared" si="0"/>
        <v>4910.7142857142862</v>
      </c>
      <c r="J16" s="226"/>
      <c r="K16" s="227"/>
      <c r="L16" s="159"/>
      <c r="M16" s="160"/>
      <c r="N16" s="67"/>
      <c r="O16" s="228"/>
      <c r="P16" s="229"/>
      <c r="Q16" s="162"/>
      <c r="R16" s="163"/>
      <c r="S16" s="230"/>
      <c r="T16" s="164"/>
      <c r="U16" s="165"/>
      <c r="V16" s="231"/>
      <c r="W16" s="232">
        <f t="shared" si="1"/>
        <v>0</v>
      </c>
      <c r="X16" s="232">
        <f t="shared" si="2"/>
        <v>0</v>
      </c>
      <c r="Y16" s="233">
        <f t="shared" si="3"/>
        <v>0</v>
      </c>
    </row>
    <row r="17" spans="1:25" ht="16.95" customHeight="1">
      <c r="A17" s="221">
        <v>15</v>
      </c>
      <c r="B17" s="222" t="s">
        <v>702</v>
      </c>
      <c r="C17" s="223"/>
      <c r="D17" s="234"/>
      <c r="E17" s="234"/>
      <c r="F17" s="51"/>
      <c r="G17" s="54">
        <v>0</v>
      </c>
      <c r="H17" s="55">
        <v>0</v>
      </c>
      <c r="I17" s="56">
        <f t="shared" si="0"/>
        <v>0</v>
      </c>
      <c r="J17" s="226"/>
      <c r="K17" s="227"/>
      <c r="L17" s="159"/>
      <c r="M17" s="160"/>
      <c r="N17" s="67"/>
      <c r="O17" s="228"/>
      <c r="P17" s="229"/>
      <c r="Q17" s="162"/>
      <c r="R17" s="163"/>
      <c r="S17" s="230"/>
      <c r="T17" s="164"/>
      <c r="U17" s="165"/>
      <c r="V17" s="231"/>
      <c r="W17" s="232">
        <f t="shared" si="1"/>
        <v>0</v>
      </c>
      <c r="X17" s="232">
        <f t="shared" si="2"/>
        <v>0</v>
      </c>
      <c r="Y17" s="233">
        <f t="shared" si="3"/>
        <v>0</v>
      </c>
    </row>
    <row r="18" spans="1:25" ht="88.05" customHeight="1">
      <c r="A18" s="221">
        <v>16</v>
      </c>
      <c r="B18" s="222" t="s">
        <v>703</v>
      </c>
      <c r="C18" s="223"/>
      <c r="D18" s="224" t="s">
        <v>86</v>
      </c>
      <c r="E18" s="224" t="s">
        <v>310</v>
      </c>
      <c r="F18" s="225">
        <v>8</v>
      </c>
      <c r="G18" s="54">
        <v>58593.75</v>
      </c>
      <c r="H18" s="55">
        <v>64453.125</v>
      </c>
      <c r="I18" s="56">
        <f t="shared" si="0"/>
        <v>92075.89285714287</v>
      </c>
      <c r="J18" s="226"/>
      <c r="K18" s="227"/>
      <c r="L18" s="159"/>
      <c r="M18" s="160"/>
      <c r="N18" s="67"/>
      <c r="O18" s="228"/>
      <c r="P18" s="229"/>
      <c r="Q18" s="162"/>
      <c r="R18" s="163"/>
      <c r="S18" s="230"/>
      <c r="T18" s="164"/>
      <c r="U18" s="165"/>
      <c r="V18" s="231"/>
      <c r="W18" s="232">
        <f t="shared" si="1"/>
        <v>0</v>
      </c>
      <c r="X18" s="232">
        <f t="shared" si="2"/>
        <v>0</v>
      </c>
      <c r="Y18" s="233">
        <f t="shared" si="3"/>
        <v>0</v>
      </c>
    </row>
    <row r="19" spans="1:25" ht="117" customHeight="1">
      <c r="A19" s="221">
        <v>17</v>
      </c>
      <c r="B19" s="222" t="s">
        <v>704</v>
      </c>
      <c r="C19" s="223"/>
      <c r="D19" s="224" t="s">
        <v>705</v>
      </c>
      <c r="E19" s="224" t="s">
        <v>93</v>
      </c>
      <c r="F19" s="225">
        <v>5</v>
      </c>
      <c r="G19" s="54">
        <v>52187.5</v>
      </c>
      <c r="H19" s="55">
        <v>57406.25</v>
      </c>
      <c r="I19" s="56">
        <f t="shared" si="0"/>
        <v>82008.92857142858</v>
      </c>
      <c r="J19" s="226"/>
      <c r="K19" s="227"/>
      <c r="L19" s="159"/>
      <c r="M19" s="160"/>
      <c r="N19" s="67"/>
      <c r="O19" s="228"/>
      <c r="P19" s="229"/>
      <c r="Q19" s="162"/>
      <c r="R19" s="163"/>
      <c r="S19" s="230"/>
      <c r="T19" s="164"/>
      <c r="U19" s="165"/>
      <c r="V19" s="231"/>
      <c r="W19" s="232">
        <f t="shared" si="1"/>
        <v>0</v>
      </c>
      <c r="X19" s="232">
        <f t="shared" si="2"/>
        <v>0</v>
      </c>
      <c r="Y19" s="233">
        <f t="shared" si="3"/>
        <v>0</v>
      </c>
    </row>
    <row r="20" spans="1:25" ht="109.95" customHeight="1">
      <c r="A20" s="221">
        <v>18</v>
      </c>
      <c r="B20" s="222" t="s">
        <v>706</v>
      </c>
      <c r="C20" s="223"/>
      <c r="D20" s="224" t="s">
        <v>705</v>
      </c>
      <c r="E20" s="224" t="s">
        <v>707</v>
      </c>
      <c r="F20" s="225">
        <v>4</v>
      </c>
      <c r="G20" s="54">
        <v>66718.75</v>
      </c>
      <c r="H20" s="55">
        <v>73390.625</v>
      </c>
      <c r="I20" s="56">
        <f t="shared" si="0"/>
        <v>104843.75</v>
      </c>
      <c r="J20" s="226"/>
      <c r="K20" s="227"/>
      <c r="L20" s="159"/>
      <c r="M20" s="160"/>
      <c r="N20" s="67"/>
      <c r="O20" s="228"/>
      <c r="P20" s="229"/>
      <c r="Q20" s="162"/>
      <c r="R20" s="163"/>
      <c r="S20" s="230"/>
      <c r="T20" s="164"/>
      <c r="U20" s="165"/>
      <c r="V20" s="231"/>
      <c r="W20" s="232">
        <f t="shared" si="1"/>
        <v>0</v>
      </c>
      <c r="X20" s="232">
        <f t="shared" si="2"/>
        <v>0</v>
      </c>
      <c r="Y20" s="233">
        <f t="shared" si="3"/>
        <v>0</v>
      </c>
    </row>
    <row r="21" spans="1:25" ht="133.94999999999999" customHeight="1">
      <c r="A21" s="221">
        <v>19</v>
      </c>
      <c r="B21" s="222" t="s">
        <v>708</v>
      </c>
      <c r="C21" s="223"/>
      <c r="D21" s="224" t="s">
        <v>705</v>
      </c>
      <c r="E21" s="224" t="s">
        <v>67</v>
      </c>
      <c r="F21" s="225">
        <v>5</v>
      </c>
      <c r="G21" s="54">
        <v>53125</v>
      </c>
      <c r="H21" s="55">
        <v>58437.5</v>
      </c>
      <c r="I21" s="56">
        <f t="shared" si="0"/>
        <v>83482.14285714287</v>
      </c>
      <c r="J21" s="226"/>
      <c r="K21" s="227"/>
      <c r="L21" s="159"/>
      <c r="M21" s="160"/>
      <c r="N21" s="67"/>
      <c r="O21" s="228"/>
      <c r="P21" s="229"/>
      <c r="Q21" s="162"/>
      <c r="R21" s="163"/>
      <c r="S21" s="230"/>
      <c r="T21" s="164"/>
      <c r="U21" s="165"/>
      <c r="V21" s="231"/>
      <c r="W21" s="232">
        <f t="shared" si="1"/>
        <v>0</v>
      </c>
      <c r="X21" s="232">
        <f t="shared" si="2"/>
        <v>0</v>
      </c>
      <c r="Y21" s="233">
        <f t="shared" si="3"/>
        <v>0</v>
      </c>
    </row>
    <row r="22" spans="1:25" ht="79.05" customHeight="1">
      <c r="A22" s="221">
        <v>20</v>
      </c>
      <c r="B22" s="222" t="s">
        <v>709</v>
      </c>
      <c r="C22" s="223"/>
      <c r="D22" s="224" t="s">
        <v>710</v>
      </c>
      <c r="E22" s="224" t="s">
        <v>711</v>
      </c>
      <c r="F22" s="225">
        <v>10</v>
      </c>
      <c r="G22" s="54">
        <v>3125</v>
      </c>
      <c r="H22" s="55">
        <v>3437.5</v>
      </c>
      <c r="I22" s="56">
        <f t="shared" si="0"/>
        <v>4910.7142857142862</v>
      </c>
      <c r="J22" s="226"/>
      <c r="K22" s="227"/>
      <c r="L22" s="159"/>
      <c r="M22" s="160"/>
      <c r="N22" s="67"/>
      <c r="O22" s="228"/>
      <c r="P22" s="229"/>
      <c r="Q22" s="162"/>
      <c r="R22" s="163"/>
      <c r="S22" s="230"/>
      <c r="T22" s="164"/>
      <c r="U22" s="165"/>
      <c r="V22" s="231"/>
      <c r="W22" s="232">
        <f t="shared" si="1"/>
        <v>0</v>
      </c>
      <c r="X22" s="232">
        <f t="shared" si="2"/>
        <v>0</v>
      </c>
      <c r="Y22" s="233">
        <f t="shared" si="3"/>
        <v>0</v>
      </c>
    </row>
    <row r="23" spans="1:25" ht="79.05" customHeight="1">
      <c r="A23" s="221">
        <v>21</v>
      </c>
      <c r="B23" s="222" t="s">
        <v>712</v>
      </c>
      <c r="C23" s="223"/>
      <c r="D23" s="224" t="s">
        <v>710</v>
      </c>
      <c r="E23" s="224" t="s">
        <v>711</v>
      </c>
      <c r="F23" s="225">
        <v>10</v>
      </c>
      <c r="G23" s="54">
        <v>3125</v>
      </c>
      <c r="H23" s="55">
        <v>3437.5</v>
      </c>
      <c r="I23" s="56">
        <f t="shared" si="0"/>
        <v>4910.7142857142862</v>
      </c>
      <c r="J23" s="226"/>
      <c r="K23" s="227"/>
      <c r="L23" s="159"/>
      <c r="M23" s="160"/>
      <c r="N23" s="67"/>
      <c r="O23" s="228"/>
      <c r="P23" s="229"/>
      <c r="Q23" s="162"/>
      <c r="R23" s="163"/>
      <c r="S23" s="230"/>
      <c r="T23" s="164"/>
      <c r="U23" s="165"/>
      <c r="V23" s="231"/>
      <c r="W23" s="232">
        <f t="shared" si="1"/>
        <v>0</v>
      </c>
      <c r="X23" s="232">
        <f t="shared" si="2"/>
        <v>0</v>
      </c>
      <c r="Y23" s="233">
        <f t="shared" si="3"/>
        <v>0</v>
      </c>
    </row>
    <row r="24" spans="1:25" ht="94.05" customHeight="1">
      <c r="A24" s="221">
        <v>22</v>
      </c>
      <c r="B24" s="222" t="s">
        <v>713</v>
      </c>
      <c r="C24" s="223"/>
      <c r="D24" s="224" t="s">
        <v>714</v>
      </c>
      <c r="E24" s="224" t="s">
        <v>99</v>
      </c>
      <c r="F24" s="225">
        <v>8</v>
      </c>
      <c r="G24" s="54">
        <v>17343.75</v>
      </c>
      <c r="H24" s="55">
        <v>19078.125</v>
      </c>
      <c r="I24" s="56">
        <f t="shared" si="0"/>
        <v>27254.464285714286</v>
      </c>
      <c r="J24" s="226"/>
      <c r="K24" s="227"/>
      <c r="L24" s="159"/>
      <c r="M24" s="160"/>
      <c r="N24" s="67"/>
      <c r="O24" s="228"/>
      <c r="P24" s="229"/>
      <c r="Q24" s="162"/>
      <c r="R24" s="163"/>
      <c r="S24" s="230"/>
      <c r="T24" s="164"/>
      <c r="U24" s="165"/>
      <c r="V24" s="231"/>
      <c r="W24" s="232">
        <f t="shared" si="1"/>
        <v>0</v>
      </c>
      <c r="X24" s="232">
        <f t="shared" si="2"/>
        <v>0</v>
      </c>
      <c r="Y24" s="233">
        <f t="shared" si="3"/>
        <v>0</v>
      </c>
    </row>
    <row r="25" spans="1:25" ht="73.05" customHeight="1">
      <c r="A25" s="221">
        <v>23</v>
      </c>
      <c r="B25" s="222" t="s">
        <v>715</v>
      </c>
      <c r="C25" s="223"/>
      <c r="D25" s="224" t="s">
        <v>714</v>
      </c>
      <c r="E25" s="224" t="s">
        <v>99</v>
      </c>
      <c r="F25" s="225">
        <v>9</v>
      </c>
      <c r="G25" s="54">
        <v>12187.5</v>
      </c>
      <c r="H25" s="55">
        <v>13406.25</v>
      </c>
      <c r="I25" s="56">
        <f t="shared" si="0"/>
        <v>19151.785714285714</v>
      </c>
      <c r="J25" s="226"/>
      <c r="K25" s="227"/>
      <c r="L25" s="159"/>
      <c r="M25" s="160"/>
      <c r="N25" s="67"/>
      <c r="O25" s="228"/>
      <c r="P25" s="229"/>
      <c r="Q25" s="162"/>
      <c r="R25" s="163"/>
      <c r="S25" s="230"/>
      <c r="T25" s="164"/>
      <c r="U25" s="165"/>
      <c r="V25" s="231"/>
      <c r="W25" s="232">
        <f t="shared" si="1"/>
        <v>0</v>
      </c>
      <c r="X25" s="232">
        <f t="shared" si="2"/>
        <v>0</v>
      </c>
      <c r="Y25" s="233">
        <f t="shared" si="3"/>
        <v>0</v>
      </c>
    </row>
    <row r="26" spans="1:25" ht="70.05" customHeight="1">
      <c r="A26" s="221">
        <v>24</v>
      </c>
      <c r="B26" s="222" t="s">
        <v>716</v>
      </c>
      <c r="C26" s="223"/>
      <c r="D26" s="224" t="s">
        <v>714</v>
      </c>
      <c r="E26" s="224" t="s">
        <v>63</v>
      </c>
      <c r="F26" s="225">
        <v>9</v>
      </c>
      <c r="G26" s="54">
        <v>5000</v>
      </c>
      <c r="H26" s="55">
        <v>5500</v>
      </c>
      <c r="I26" s="56">
        <f t="shared" si="0"/>
        <v>7857.1428571428578</v>
      </c>
      <c r="J26" s="226"/>
      <c r="K26" s="227"/>
      <c r="L26" s="159"/>
      <c r="M26" s="160"/>
      <c r="N26" s="67"/>
      <c r="O26" s="228"/>
      <c r="P26" s="229"/>
      <c r="Q26" s="162"/>
      <c r="R26" s="163"/>
      <c r="S26" s="230"/>
      <c r="T26" s="164"/>
      <c r="U26" s="165"/>
      <c r="V26" s="231"/>
      <c r="W26" s="232">
        <f t="shared" si="1"/>
        <v>0</v>
      </c>
      <c r="X26" s="232">
        <f t="shared" si="2"/>
        <v>0</v>
      </c>
      <c r="Y26" s="233">
        <f t="shared" si="3"/>
        <v>0</v>
      </c>
    </row>
    <row r="27" spans="1:25" ht="112.05" customHeight="1">
      <c r="A27" s="221">
        <v>25</v>
      </c>
      <c r="B27" s="222" t="s">
        <v>717</v>
      </c>
      <c r="C27" s="223"/>
      <c r="D27" s="224" t="s">
        <v>714</v>
      </c>
      <c r="E27" s="224" t="s">
        <v>718</v>
      </c>
      <c r="F27" s="225">
        <v>13</v>
      </c>
      <c r="G27" s="54">
        <v>35000</v>
      </c>
      <c r="H27" s="55">
        <v>38500</v>
      </c>
      <c r="I27" s="56">
        <f t="shared" si="0"/>
        <v>55000</v>
      </c>
      <c r="J27" s="226"/>
      <c r="K27" s="227"/>
      <c r="L27" s="159"/>
      <c r="M27" s="160"/>
      <c r="N27" s="67"/>
      <c r="O27" s="228"/>
      <c r="P27" s="229"/>
      <c r="Q27" s="162"/>
      <c r="R27" s="163"/>
      <c r="S27" s="230"/>
      <c r="T27" s="164"/>
      <c r="U27" s="165"/>
      <c r="V27" s="231"/>
      <c r="W27" s="232">
        <f t="shared" si="1"/>
        <v>0</v>
      </c>
      <c r="X27" s="232">
        <f t="shared" si="2"/>
        <v>0</v>
      </c>
      <c r="Y27" s="233">
        <f t="shared" si="3"/>
        <v>0</v>
      </c>
    </row>
    <row r="28" spans="1:25" ht="73.95" customHeight="1">
      <c r="A28" s="221">
        <v>26</v>
      </c>
      <c r="B28" s="222" t="s">
        <v>719</v>
      </c>
      <c r="C28" s="223"/>
      <c r="D28" s="224" t="s">
        <v>682</v>
      </c>
      <c r="E28" s="224" t="s">
        <v>63</v>
      </c>
      <c r="F28" s="225">
        <v>12</v>
      </c>
      <c r="G28" s="54">
        <v>3125</v>
      </c>
      <c r="H28" s="55">
        <v>3437.5</v>
      </c>
      <c r="I28" s="56">
        <f t="shared" si="0"/>
        <v>4910.7142857142862</v>
      </c>
      <c r="J28" s="226"/>
      <c r="K28" s="227"/>
      <c r="L28" s="159"/>
      <c r="M28" s="160"/>
      <c r="N28" s="67"/>
      <c r="O28" s="228"/>
      <c r="P28" s="229"/>
      <c r="Q28" s="162"/>
      <c r="R28" s="163"/>
      <c r="S28" s="230"/>
      <c r="T28" s="164"/>
      <c r="U28" s="165"/>
      <c r="V28" s="231"/>
      <c r="W28" s="232">
        <f t="shared" si="1"/>
        <v>0</v>
      </c>
      <c r="X28" s="232">
        <f t="shared" si="2"/>
        <v>0</v>
      </c>
      <c r="Y28" s="233">
        <f t="shared" si="3"/>
        <v>0</v>
      </c>
    </row>
    <row r="29" spans="1:25" ht="145.94999999999999" customHeight="1">
      <c r="A29" s="221">
        <v>27</v>
      </c>
      <c r="B29" s="222" t="s">
        <v>720</v>
      </c>
      <c r="C29" s="223"/>
      <c r="D29" s="224" t="s">
        <v>721</v>
      </c>
      <c r="E29" s="224" t="s">
        <v>93</v>
      </c>
      <c r="F29" s="225">
        <v>5</v>
      </c>
      <c r="G29" s="54">
        <v>81250</v>
      </c>
      <c r="H29" s="55">
        <v>89375</v>
      </c>
      <c r="I29" s="56">
        <f t="shared" si="0"/>
        <v>127678.57142857143</v>
      </c>
      <c r="J29" s="226"/>
      <c r="K29" s="227"/>
      <c r="L29" s="159"/>
      <c r="M29" s="160"/>
      <c r="N29" s="67"/>
      <c r="O29" s="228"/>
      <c r="P29" s="229"/>
      <c r="Q29" s="162"/>
      <c r="R29" s="163"/>
      <c r="S29" s="230"/>
      <c r="T29" s="164"/>
      <c r="U29" s="165"/>
      <c r="V29" s="231"/>
      <c r="W29" s="232">
        <f t="shared" si="1"/>
        <v>0</v>
      </c>
      <c r="X29" s="232">
        <f t="shared" si="2"/>
        <v>0</v>
      </c>
      <c r="Y29" s="233">
        <f t="shared" si="3"/>
        <v>0</v>
      </c>
    </row>
    <row r="30" spans="1:25" ht="94.05" customHeight="1">
      <c r="A30" s="221">
        <v>28</v>
      </c>
      <c r="B30" s="222" t="s">
        <v>722</v>
      </c>
      <c r="C30" s="223"/>
      <c r="D30" s="224" t="s">
        <v>723</v>
      </c>
      <c r="E30" s="224" t="s">
        <v>59</v>
      </c>
      <c r="F30" s="225">
        <v>10</v>
      </c>
      <c r="G30" s="54">
        <v>26562.5</v>
      </c>
      <c r="H30" s="55">
        <v>29218.75</v>
      </c>
      <c r="I30" s="56">
        <f t="shared" si="0"/>
        <v>41741.071428571435</v>
      </c>
      <c r="J30" s="226"/>
      <c r="K30" s="227"/>
      <c r="L30" s="159"/>
      <c r="M30" s="160"/>
      <c r="N30" s="67"/>
      <c r="O30" s="228"/>
      <c r="P30" s="229"/>
      <c r="Q30" s="162"/>
      <c r="R30" s="163"/>
      <c r="S30" s="230"/>
      <c r="T30" s="164"/>
      <c r="U30" s="165"/>
      <c r="V30" s="231"/>
      <c r="W30" s="232">
        <f t="shared" si="1"/>
        <v>0</v>
      </c>
      <c r="X30" s="232">
        <f t="shared" si="2"/>
        <v>0</v>
      </c>
      <c r="Y30" s="233">
        <f t="shared" si="3"/>
        <v>0</v>
      </c>
    </row>
    <row r="31" spans="1:25" ht="82.05" customHeight="1">
      <c r="A31" s="221">
        <v>29</v>
      </c>
      <c r="B31" s="222" t="s">
        <v>724</v>
      </c>
      <c r="C31" s="223"/>
      <c r="D31" s="224" t="s">
        <v>723</v>
      </c>
      <c r="E31" s="224" t="s">
        <v>99</v>
      </c>
      <c r="F31" s="225">
        <v>10</v>
      </c>
      <c r="G31" s="54">
        <v>13906.25</v>
      </c>
      <c r="H31" s="55">
        <v>15296.875</v>
      </c>
      <c r="I31" s="56">
        <f t="shared" si="0"/>
        <v>21852.678571428572</v>
      </c>
      <c r="J31" s="226"/>
      <c r="K31" s="227"/>
      <c r="L31" s="159"/>
      <c r="M31" s="160"/>
      <c r="N31" s="67"/>
      <c r="O31" s="228"/>
      <c r="P31" s="229"/>
      <c r="Q31" s="162"/>
      <c r="R31" s="163"/>
      <c r="S31" s="230"/>
      <c r="T31" s="164"/>
      <c r="U31" s="165"/>
      <c r="V31" s="231"/>
      <c r="W31" s="232">
        <f t="shared" si="1"/>
        <v>0</v>
      </c>
      <c r="X31" s="232">
        <f t="shared" si="2"/>
        <v>0</v>
      </c>
      <c r="Y31" s="233">
        <f t="shared" si="3"/>
        <v>0</v>
      </c>
    </row>
    <row r="32" spans="1:25" ht="69" customHeight="1">
      <c r="A32" s="221">
        <v>30</v>
      </c>
      <c r="B32" s="222" t="s">
        <v>725</v>
      </c>
      <c r="C32" s="223"/>
      <c r="D32" s="224" t="s">
        <v>682</v>
      </c>
      <c r="E32" s="224" t="s">
        <v>99</v>
      </c>
      <c r="F32" s="225">
        <v>8</v>
      </c>
      <c r="G32" s="54">
        <v>7031.25</v>
      </c>
      <c r="H32" s="55">
        <v>7734.375</v>
      </c>
      <c r="I32" s="56">
        <f t="shared" si="0"/>
        <v>11049.107142857143</v>
      </c>
      <c r="J32" s="226"/>
      <c r="K32" s="227"/>
      <c r="L32" s="159"/>
      <c r="M32" s="160"/>
      <c r="N32" s="67"/>
      <c r="O32" s="228"/>
      <c r="P32" s="229"/>
      <c r="Q32" s="162"/>
      <c r="R32" s="163"/>
      <c r="S32" s="230"/>
      <c r="T32" s="164"/>
      <c r="U32" s="165"/>
      <c r="V32" s="231"/>
      <c r="W32" s="232">
        <f t="shared" si="1"/>
        <v>0</v>
      </c>
      <c r="X32" s="232">
        <f t="shared" si="2"/>
        <v>0</v>
      </c>
      <c r="Y32" s="233">
        <f t="shared" si="3"/>
        <v>0</v>
      </c>
    </row>
    <row r="33" spans="1:25" ht="73.05" customHeight="1">
      <c r="A33" s="221">
        <v>31</v>
      </c>
      <c r="B33" s="222" t="s">
        <v>726</v>
      </c>
      <c r="C33" s="223"/>
      <c r="D33" s="224" t="s">
        <v>727</v>
      </c>
      <c r="E33" s="224" t="s">
        <v>99</v>
      </c>
      <c r="F33" s="225">
        <v>8</v>
      </c>
      <c r="G33" s="54">
        <v>6250</v>
      </c>
      <c r="H33" s="55">
        <v>6875</v>
      </c>
      <c r="I33" s="56">
        <f t="shared" si="0"/>
        <v>9821.4285714285725</v>
      </c>
      <c r="J33" s="226"/>
      <c r="K33" s="227"/>
      <c r="L33" s="159"/>
      <c r="M33" s="160"/>
      <c r="N33" s="67"/>
      <c r="O33" s="228"/>
      <c r="P33" s="229"/>
      <c r="Q33" s="162"/>
      <c r="R33" s="163"/>
      <c r="S33" s="230"/>
      <c r="T33" s="164"/>
      <c r="U33" s="165"/>
      <c r="V33" s="231"/>
      <c r="W33" s="232">
        <f t="shared" si="1"/>
        <v>0</v>
      </c>
      <c r="X33" s="232">
        <f t="shared" si="2"/>
        <v>0</v>
      </c>
      <c r="Y33" s="233">
        <f t="shared" si="3"/>
        <v>0</v>
      </c>
    </row>
    <row r="34" spans="1:25" ht="73.05" customHeight="1">
      <c r="A34" s="221">
        <v>32</v>
      </c>
      <c r="B34" s="222" t="s">
        <v>728</v>
      </c>
      <c r="C34" s="223"/>
      <c r="D34" s="224" t="s">
        <v>680</v>
      </c>
      <c r="E34" s="224" t="s">
        <v>63</v>
      </c>
      <c r="F34" s="225">
        <v>8</v>
      </c>
      <c r="G34" s="54">
        <v>3750</v>
      </c>
      <c r="H34" s="55">
        <v>4125</v>
      </c>
      <c r="I34" s="56">
        <f t="shared" si="0"/>
        <v>5892.8571428571431</v>
      </c>
      <c r="J34" s="226"/>
      <c r="K34" s="227"/>
      <c r="L34" s="159"/>
      <c r="M34" s="160"/>
      <c r="N34" s="67"/>
      <c r="O34" s="228"/>
      <c r="P34" s="229"/>
      <c r="Q34" s="162"/>
      <c r="R34" s="163"/>
      <c r="S34" s="230"/>
      <c r="T34" s="164"/>
      <c r="U34" s="165"/>
      <c r="V34" s="231"/>
      <c r="W34" s="232">
        <f t="shared" si="1"/>
        <v>0</v>
      </c>
      <c r="X34" s="232">
        <f t="shared" si="2"/>
        <v>0</v>
      </c>
      <c r="Y34" s="233">
        <f t="shared" si="3"/>
        <v>0</v>
      </c>
    </row>
    <row r="35" spans="1:25" ht="79.05" customHeight="1">
      <c r="A35" s="221">
        <v>33</v>
      </c>
      <c r="B35" s="222" t="s">
        <v>729</v>
      </c>
      <c r="C35" s="223"/>
      <c r="D35" s="224" t="s">
        <v>721</v>
      </c>
      <c r="E35" s="224" t="s">
        <v>63</v>
      </c>
      <c r="F35" s="225">
        <v>8</v>
      </c>
      <c r="G35" s="54">
        <v>4687.5</v>
      </c>
      <c r="H35" s="55">
        <v>5156.25</v>
      </c>
      <c r="I35" s="56">
        <f t="shared" ref="I35:I63" si="4">H35/0.7</f>
        <v>7366.0714285714294</v>
      </c>
      <c r="J35" s="226"/>
      <c r="K35" s="227"/>
      <c r="L35" s="159"/>
      <c r="M35" s="160"/>
      <c r="N35" s="67"/>
      <c r="O35" s="228"/>
      <c r="P35" s="229"/>
      <c r="Q35" s="162"/>
      <c r="R35" s="163"/>
      <c r="S35" s="230"/>
      <c r="T35" s="164"/>
      <c r="U35" s="165"/>
      <c r="V35" s="231"/>
      <c r="W35" s="232">
        <f t="shared" ref="W35:W63" si="5">SUM(J35:V35)</f>
        <v>0</v>
      </c>
      <c r="X35" s="232">
        <f t="shared" si="2"/>
        <v>0</v>
      </c>
      <c r="Y35" s="233">
        <f t="shared" ref="Y35:Y63" si="6">G35*W35</f>
        <v>0</v>
      </c>
    </row>
    <row r="36" spans="1:25" ht="79.05" customHeight="1">
      <c r="A36" s="221">
        <v>34</v>
      </c>
      <c r="B36" s="222" t="s">
        <v>730</v>
      </c>
      <c r="C36" s="223"/>
      <c r="D36" s="224" t="s">
        <v>680</v>
      </c>
      <c r="E36" s="224" t="s">
        <v>63</v>
      </c>
      <c r="F36" s="225">
        <v>8</v>
      </c>
      <c r="G36" s="54">
        <v>3125</v>
      </c>
      <c r="H36" s="55">
        <v>3437.5</v>
      </c>
      <c r="I36" s="56">
        <f t="shared" si="4"/>
        <v>4910.7142857142862</v>
      </c>
      <c r="J36" s="226"/>
      <c r="K36" s="227"/>
      <c r="L36" s="159"/>
      <c r="M36" s="160"/>
      <c r="N36" s="67"/>
      <c r="O36" s="228"/>
      <c r="P36" s="229"/>
      <c r="Q36" s="162"/>
      <c r="R36" s="163"/>
      <c r="S36" s="230"/>
      <c r="T36" s="164"/>
      <c r="U36" s="165"/>
      <c r="V36" s="231"/>
      <c r="W36" s="232">
        <f t="shared" si="5"/>
        <v>0</v>
      </c>
      <c r="X36" s="232">
        <f t="shared" si="2"/>
        <v>0</v>
      </c>
      <c r="Y36" s="233">
        <f t="shared" si="6"/>
        <v>0</v>
      </c>
    </row>
    <row r="37" spans="1:25" ht="103.95" customHeight="1">
      <c r="A37" s="221">
        <v>35</v>
      </c>
      <c r="B37" s="222" t="s">
        <v>731</v>
      </c>
      <c r="C37" s="223"/>
      <c r="D37" s="224" t="s">
        <v>732</v>
      </c>
      <c r="E37" s="224" t="s">
        <v>93</v>
      </c>
      <c r="F37" s="225">
        <v>3</v>
      </c>
      <c r="G37" s="54">
        <v>15312.5</v>
      </c>
      <c r="H37" s="55">
        <v>16843.75</v>
      </c>
      <c r="I37" s="56">
        <f t="shared" si="4"/>
        <v>24062.5</v>
      </c>
      <c r="J37" s="226"/>
      <c r="K37" s="227"/>
      <c r="L37" s="159"/>
      <c r="M37" s="160"/>
      <c r="N37" s="67"/>
      <c r="O37" s="228"/>
      <c r="P37" s="229"/>
      <c r="Q37" s="162"/>
      <c r="R37" s="163"/>
      <c r="S37" s="230"/>
      <c r="T37" s="164"/>
      <c r="U37" s="165"/>
      <c r="V37" s="231"/>
      <c r="W37" s="232">
        <f t="shared" si="5"/>
        <v>0</v>
      </c>
      <c r="X37" s="232">
        <f t="shared" si="2"/>
        <v>0</v>
      </c>
      <c r="Y37" s="233">
        <f t="shared" si="6"/>
        <v>0</v>
      </c>
    </row>
    <row r="38" spans="1:25" ht="75" customHeight="1">
      <c r="A38" s="221">
        <v>36</v>
      </c>
      <c r="B38" s="222" t="s">
        <v>733</v>
      </c>
      <c r="C38" s="223"/>
      <c r="D38" s="224" t="s">
        <v>732</v>
      </c>
      <c r="E38" s="224" t="s">
        <v>310</v>
      </c>
      <c r="F38" s="225">
        <v>4</v>
      </c>
      <c r="G38" s="54">
        <v>4843.75</v>
      </c>
      <c r="H38" s="55">
        <v>5328.125</v>
      </c>
      <c r="I38" s="56">
        <f t="shared" si="4"/>
        <v>7611.6071428571431</v>
      </c>
      <c r="J38" s="226"/>
      <c r="K38" s="227"/>
      <c r="L38" s="159"/>
      <c r="M38" s="160"/>
      <c r="N38" s="67"/>
      <c r="O38" s="228"/>
      <c r="P38" s="229"/>
      <c r="Q38" s="162"/>
      <c r="R38" s="163"/>
      <c r="S38" s="230"/>
      <c r="T38" s="164"/>
      <c r="U38" s="165"/>
      <c r="V38" s="231"/>
      <c r="W38" s="232">
        <f t="shared" si="5"/>
        <v>0</v>
      </c>
      <c r="X38" s="232">
        <f t="shared" si="2"/>
        <v>0</v>
      </c>
      <c r="Y38" s="233">
        <f t="shared" si="6"/>
        <v>0</v>
      </c>
    </row>
    <row r="39" spans="1:25" ht="145.94999999999999" customHeight="1">
      <c r="A39" s="221">
        <v>37</v>
      </c>
      <c r="B39" s="235" t="s">
        <v>677</v>
      </c>
      <c r="C39" s="223"/>
      <c r="D39" s="224" t="s">
        <v>734</v>
      </c>
      <c r="E39" s="224" t="s">
        <v>67</v>
      </c>
      <c r="F39" s="225">
        <v>10</v>
      </c>
      <c r="G39" s="54">
        <v>79062.5</v>
      </c>
      <c r="H39" s="55">
        <v>86968.75</v>
      </c>
      <c r="I39" s="56">
        <f t="shared" si="4"/>
        <v>124241.07142857143</v>
      </c>
      <c r="J39" s="157"/>
      <c r="K39" s="158"/>
      <c r="L39" s="159"/>
      <c r="M39" s="160"/>
      <c r="N39" s="67"/>
      <c r="O39" s="228"/>
      <c r="P39" s="161"/>
      <c r="Q39" s="162"/>
      <c r="R39" s="163"/>
      <c r="S39" s="230"/>
      <c r="T39" s="164"/>
      <c r="U39" s="165"/>
      <c r="V39" s="231"/>
      <c r="W39" s="232">
        <f t="shared" si="5"/>
        <v>0</v>
      </c>
      <c r="X39" s="232">
        <v>0</v>
      </c>
      <c r="Y39" s="233">
        <f t="shared" si="6"/>
        <v>0</v>
      </c>
    </row>
    <row r="40" spans="1:25" ht="79.05" customHeight="1">
      <c r="A40" s="221">
        <v>38</v>
      </c>
      <c r="B40" s="235" t="s">
        <v>679</v>
      </c>
      <c r="C40" s="223"/>
      <c r="D40" s="224" t="s">
        <v>86</v>
      </c>
      <c r="E40" s="224" t="s">
        <v>310</v>
      </c>
      <c r="F40" s="225">
        <v>6</v>
      </c>
      <c r="G40" s="54">
        <v>19062.5</v>
      </c>
      <c r="H40" s="55">
        <v>20968.75</v>
      </c>
      <c r="I40" s="56">
        <f t="shared" si="4"/>
        <v>29955.357142857145</v>
      </c>
      <c r="J40" s="157"/>
      <c r="K40" s="158"/>
      <c r="L40" s="159"/>
      <c r="M40" s="160"/>
      <c r="N40" s="67"/>
      <c r="O40" s="228"/>
      <c r="P40" s="161"/>
      <c r="Q40" s="162"/>
      <c r="R40" s="163"/>
      <c r="S40" s="230"/>
      <c r="T40" s="164"/>
      <c r="U40" s="165"/>
      <c r="V40" s="231"/>
      <c r="W40" s="232">
        <f t="shared" si="5"/>
        <v>0</v>
      </c>
      <c r="X40" s="232">
        <v>0</v>
      </c>
      <c r="Y40" s="233">
        <f t="shared" si="6"/>
        <v>0</v>
      </c>
    </row>
    <row r="41" spans="1:25" ht="69" customHeight="1">
      <c r="A41" s="221">
        <v>39</v>
      </c>
      <c r="B41" s="235" t="s">
        <v>681</v>
      </c>
      <c r="C41" s="223"/>
      <c r="D41" s="224" t="s">
        <v>86</v>
      </c>
      <c r="E41" s="224" t="s">
        <v>310</v>
      </c>
      <c r="F41" s="225">
        <v>6</v>
      </c>
      <c r="G41" s="54">
        <v>24375</v>
      </c>
      <c r="H41" s="55">
        <v>26812.5</v>
      </c>
      <c r="I41" s="56">
        <f t="shared" si="4"/>
        <v>38303.571428571428</v>
      </c>
      <c r="J41" s="157"/>
      <c r="K41" s="158"/>
      <c r="L41" s="159"/>
      <c r="M41" s="160"/>
      <c r="N41" s="67"/>
      <c r="O41" s="228"/>
      <c r="P41" s="161"/>
      <c r="Q41" s="162"/>
      <c r="R41" s="163"/>
      <c r="S41" s="230"/>
      <c r="T41" s="164"/>
      <c r="U41" s="165"/>
      <c r="V41" s="231"/>
      <c r="W41" s="232">
        <f t="shared" si="5"/>
        <v>0</v>
      </c>
      <c r="X41" s="232">
        <v>0</v>
      </c>
      <c r="Y41" s="233">
        <f t="shared" si="6"/>
        <v>0</v>
      </c>
    </row>
    <row r="42" spans="1:25" ht="79.05" customHeight="1">
      <c r="A42" s="221">
        <v>40</v>
      </c>
      <c r="B42" s="235" t="s">
        <v>683</v>
      </c>
      <c r="C42" s="234"/>
      <c r="D42" s="224" t="s">
        <v>86</v>
      </c>
      <c r="E42" s="224" t="s">
        <v>456</v>
      </c>
      <c r="F42" s="225">
        <v>12</v>
      </c>
      <c r="G42" s="54">
        <v>18281.25</v>
      </c>
      <c r="H42" s="55">
        <v>20109.375</v>
      </c>
      <c r="I42" s="56">
        <f t="shared" si="4"/>
        <v>28727.678571428572</v>
      </c>
      <c r="J42" s="157"/>
      <c r="K42" s="158"/>
      <c r="L42" s="159"/>
      <c r="M42" s="160"/>
      <c r="N42" s="67"/>
      <c r="O42" s="228"/>
      <c r="P42" s="161"/>
      <c r="Q42" s="162"/>
      <c r="R42" s="163"/>
      <c r="S42" s="230"/>
      <c r="T42" s="164"/>
      <c r="U42" s="165"/>
      <c r="V42" s="231"/>
      <c r="W42" s="232">
        <f t="shared" si="5"/>
        <v>0</v>
      </c>
      <c r="X42" s="232">
        <v>0</v>
      </c>
      <c r="Y42" s="233">
        <f t="shared" si="6"/>
        <v>0</v>
      </c>
    </row>
    <row r="43" spans="1:25" ht="55.95" customHeight="1">
      <c r="A43" s="221">
        <v>41</v>
      </c>
      <c r="B43" s="235" t="s">
        <v>685</v>
      </c>
      <c r="C43" s="223"/>
      <c r="D43" s="224" t="s">
        <v>735</v>
      </c>
      <c r="E43" s="235" t="s">
        <v>449</v>
      </c>
      <c r="F43" s="225">
        <v>8</v>
      </c>
      <c r="G43" s="54">
        <v>2968.75</v>
      </c>
      <c r="H43" s="55">
        <v>3265.625</v>
      </c>
      <c r="I43" s="56">
        <f t="shared" si="4"/>
        <v>4665.1785714285716</v>
      </c>
      <c r="J43" s="157"/>
      <c r="K43" s="158"/>
      <c r="L43" s="159"/>
      <c r="M43" s="160"/>
      <c r="N43" s="67"/>
      <c r="O43" s="228"/>
      <c r="P43" s="161"/>
      <c r="Q43" s="162"/>
      <c r="R43" s="163"/>
      <c r="S43" s="230"/>
      <c r="T43" s="164"/>
      <c r="U43" s="165"/>
      <c r="V43" s="231"/>
      <c r="W43" s="232">
        <f t="shared" si="5"/>
        <v>0</v>
      </c>
      <c r="X43" s="232">
        <v>0</v>
      </c>
      <c r="Y43" s="233">
        <f t="shared" si="6"/>
        <v>0</v>
      </c>
    </row>
    <row r="44" spans="1:25" ht="58.95" customHeight="1">
      <c r="A44" s="221">
        <v>42</v>
      </c>
      <c r="B44" s="235" t="s">
        <v>687</v>
      </c>
      <c r="C44" s="223"/>
      <c r="D44" s="224" t="s">
        <v>736</v>
      </c>
      <c r="E44" s="235" t="s">
        <v>449</v>
      </c>
      <c r="F44" s="225">
        <v>8</v>
      </c>
      <c r="G44" s="54">
        <v>2187.5</v>
      </c>
      <c r="H44" s="55">
        <v>2406.25</v>
      </c>
      <c r="I44" s="56">
        <f t="shared" si="4"/>
        <v>3437.5</v>
      </c>
      <c r="J44" s="157"/>
      <c r="K44" s="158"/>
      <c r="L44" s="159"/>
      <c r="M44" s="160"/>
      <c r="N44" s="67"/>
      <c r="O44" s="228"/>
      <c r="P44" s="161"/>
      <c r="Q44" s="162"/>
      <c r="R44" s="163"/>
      <c r="S44" s="230"/>
      <c r="T44" s="164"/>
      <c r="U44" s="165"/>
      <c r="V44" s="231"/>
      <c r="W44" s="232">
        <f t="shared" si="5"/>
        <v>0</v>
      </c>
      <c r="X44" s="232">
        <v>0</v>
      </c>
      <c r="Y44" s="233">
        <f t="shared" si="6"/>
        <v>0</v>
      </c>
    </row>
    <row r="45" spans="1:25" ht="58.95" customHeight="1">
      <c r="A45" s="221">
        <v>43</v>
      </c>
      <c r="B45" s="235" t="s">
        <v>689</v>
      </c>
      <c r="C45" s="223"/>
      <c r="D45" s="224" t="s">
        <v>736</v>
      </c>
      <c r="E45" s="224" t="s">
        <v>449</v>
      </c>
      <c r="F45" s="225">
        <v>8</v>
      </c>
      <c r="G45" s="54">
        <v>2187.5</v>
      </c>
      <c r="H45" s="55">
        <v>2406.25</v>
      </c>
      <c r="I45" s="56">
        <f t="shared" si="4"/>
        <v>3437.5</v>
      </c>
      <c r="J45" s="157"/>
      <c r="K45" s="158"/>
      <c r="L45" s="159"/>
      <c r="M45" s="160"/>
      <c r="N45" s="67"/>
      <c r="O45" s="228"/>
      <c r="P45" s="161"/>
      <c r="Q45" s="162"/>
      <c r="R45" s="163"/>
      <c r="S45" s="230"/>
      <c r="T45" s="164"/>
      <c r="U45" s="165"/>
      <c r="V45" s="231"/>
      <c r="W45" s="232">
        <f t="shared" si="5"/>
        <v>0</v>
      </c>
      <c r="X45" s="232">
        <v>0</v>
      </c>
      <c r="Y45" s="233">
        <f t="shared" si="6"/>
        <v>0</v>
      </c>
    </row>
    <row r="46" spans="1:25" ht="70.95" customHeight="1">
      <c r="A46" s="221">
        <v>44</v>
      </c>
      <c r="B46" s="235" t="s">
        <v>690</v>
      </c>
      <c r="C46" s="223"/>
      <c r="D46" s="224" t="s">
        <v>737</v>
      </c>
      <c r="E46" s="224" t="s">
        <v>456</v>
      </c>
      <c r="F46" s="225">
        <v>10</v>
      </c>
      <c r="G46" s="54">
        <v>5625</v>
      </c>
      <c r="H46" s="55">
        <v>6187.5</v>
      </c>
      <c r="I46" s="56">
        <f t="shared" si="4"/>
        <v>8839.2857142857156</v>
      </c>
      <c r="J46" s="157"/>
      <c r="K46" s="158"/>
      <c r="L46" s="159"/>
      <c r="M46" s="160"/>
      <c r="N46" s="67"/>
      <c r="O46" s="228"/>
      <c r="P46" s="161"/>
      <c r="Q46" s="162"/>
      <c r="R46" s="163"/>
      <c r="S46" s="230"/>
      <c r="T46" s="164"/>
      <c r="U46" s="165"/>
      <c r="V46" s="231"/>
      <c r="W46" s="232">
        <f t="shared" si="5"/>
        <v>0</v>
      </c>
      <c r="X46" s="232">
        <v>0</v>
      </c>
      <c r="Y46" s="233">
        <f t="shared" si="6"/>
        <v>0</v>
      </c>
    </row>
    <row r="47" spans="1:25" ht="66" customHeight="1">
      <c r="A47" s="221">
        <v>45</v>
      </c>
      <c r="B47" s="235" t="s">
        <v>691</v>
      </c>
      <c r="C47" s="223"/>
      <c r="D47" s="224" t="s">
        <v>737</v>
      </c>
      <c r="E47" s="224" t="s">
        <v>456</v>
      </c>
      <c r="F47" s="225">
        <v>10</v>
      </c>
      <c r="G47" s="54">
        <v>12812.5</v>
      </c>
      <c r="H47" s="55">
        <v>14093.75</v>
      </c>
      <c r="I47" s="56">
        <f t="shared" si="4"/>
        <v>20133.928571428572</v>
      </c>
      <c r="J47" s="157"/>
      <c r="K47" s="158"/>
      <c r="L47" s="159"/>
      <c r="M47" s="160"/>
      <c r="N47" s="67"/>
      <c r="O47" s="228"/>
      <c r="P47" s="161"/>
      <c r="Q47" s="162"/>
      <c r="R47" s="163"/>
      <c r="S47" s="230"/>
      <c r="T47" s="164"/>
      <c r="U47" s="165"/>
      <c r="V47" s="231"/>
      <c r="W47" s="232">
        <f t="shared" si="5"/>
        <v>0</v>
      </c>
      <c r="X47" s="232">
        <v>0</v>
      </c>
      <c r="Y47" s="233">
        <f t="shared" si="6"/>
        <v>0</v>
      </c>
    </row>
    <row r="48" spans="1:25" ht="58.95" customHeight="1">
      <c r="A48" s="221">
        <v>46</v>
      </c>
      <c r="B48" s="235" t="s">
        <v>693</v>
      </c>
      <c r="C48" s="223"/>
      <c r="D48" s="224" t="s">
        <v>735</v>
      </c>
      <c r="E48" s="235" t="s">
        <v>63</v>
      </c>
      <c r="F48" s="225">
        <v>11</v>
      </c>
      <c r="G48" s="54">
        <v>6250</v>
      </c>
      <c r="H48" s="55">
        <v>6875</v>
      </c>
      <c r="I48" s="56">
        <f t="shared" si="4"/>
        <v>9821.4285714285725</v>
      </c>
      <c r="J48" s="157"/>
      <c r="K48" s="158"/>
      <c r="L48" s="159"/>
      <c r="M48" s="160"/>
      <c r="N48" s="67"/>
      <c r="O48" s="228"/>
      <c r="P48" s="161"/>
      <c r="Q48" s="162"/>
      <c r="R48" s="163"/>
      <c r="S48" s="230"/>
      <c r="T48" s="164"/>
      <c r="U48" s="165"/>
      <c r="V48" s="231"/>
      <c r="W48" s="232">
        <f t="shared" si="5"/>
        <v>0</v>
      </c>
      <c r="X48" s="232">
        <v>0</v>
      </c>
      <c r="Y48" s="233">
        <f t="shared" si="6"/>
        <v>0</v>
      </c>
    </row>
    <row r="49" spans="1:25" ht="76.05" customHeight="1">
      <c r="A49" s="221">
        <v>47</v>
      </c>
      <c r="B49" s="235" t="s">
        <v>695</v>
      </c>
      <c r="C49" s="223"/>
      <c r="D49" s="224" t="s">
        <v>106</v>
      </c>
      <c r="E49" s="235" t="s">
        <v>63</v>
      </c>
      <c r="F49" s="225">
        <v>13</v>
      </c>
      <c r="G49" s="54">
        <v>7343.75</v>
      </c>
      <c r="H49" s="55">
        <v>8078.125</v>
      </c>
      <c r="I49" s="56">
        <f t="shared" si="4"/>
        <v>11540.178571428572</v>
      </c>
      <c r="J49" s="157"/>
      <c r="K49" s="158"/>
      <c r="L49" s="159"/>
      <c r="M49" s="160"/>
      <c r="N49" s="67"/>
      <c r="O49" s="228"/>
      <c r="P49" s="161"/>
      <c r="Q49" s="162"/>
      <c r="R49" s="163"/>
      <c r="S49" s="230"/>
      <c r="T49" s="164"/>
      <c r="U49" s="165"/>
      <c r="V49" s="231"/>
      <c r="W49" s="232">
        <f t="shared" si="5"/>
        <v>0</v>
      </c>
      <c r="X49" s="232">
        <v>0</v>
      </c>
      <c r="Y49" s="233">
        <f t="shared" si="6"/>
        <v>0</v>
      </c>
    </row>
    <row r="50" spans="1:25" ht="61.95" customHeight="1">
      <c r="A50" s="221">
        <v>48</v>
      </c>
      <c r="B50" s="235" t="s">
        <v>696</v>
      </c>
      <c r="C50" s="223"/>
      <c r="D50" s="224" t="s">
        <v>106</v>
      </c>
      <c r="E50" s="235" t="s">
        <v>99</v>
      </c>
      <c r="F50" s="225">
        <v>11</v>
      </c>
      <c r="G50" s="54">
        <v>12187.5</v>
      </c>
      <c r="H50" s="55">
        <v>13406.25</v>
      </c>
      <c r="I50" s="56">
        <f t="shared" si="4"/>
        <v>19151.785714285714</v>
      </c>
      <c r="J50" s="157"/>
      <c r="K50" s="158"/>
      <c r="L50" s="159"/>
      <c r="M50" s="160"/>
      <c r="N50" s="67"/>
      <c r="O50" s="228"/>
      <c r="P50" s="161"/>
      <c r="Q50" s="162"/>
      <c r="R50" s="163"/>
      <c r="S50" s="230"/>
      <c r="T50" s="164"/>
      <c r="U50" s="165"/>
      <c r="V50" s="231"/>
      <c r="W50" s="232">
        <f t="shared" si="5"/>
        <v>0</v>
      </c>
      <c r="X50" s="232">
        <v>0</v>
      </c>
      <c r="Y50" s="233">
        <f t="shared" si="6"/>
        <v>0</v>
      </c>
    </row>
    <row r="51" spans="1:25" ht="69" customHeight="1">
      <c r="A51" s="221">
        <v>49</v>
      </c>
      <c r="B51" s="235" t="s">
        <v>698</v>
      </c>
      <c r="C51" s="223"/>
      <c r="D51" s="224" t="s">
        <v>106</v>
      </c>
      <c r="E51" s="224" t="s">
        <v>59</v>
      </c>
      <c r="F51" s="225">
        <v>7</v>
      </c>
      <c r="G51" s="54">
        <v>11562.5</v>
      </c>
      <c r="H51" s="55">
        <v>12718.75</v>
      </c>
      <c r="I51" s="56">
        <f t="shared" si="4"/>
        <v>18169.642857142859</v>
      </c>
      <c r="J51" s="157"/>
      <c r="K51" s="158"/>
      <c r="L51" s="159"/>
      <c r="M51" s="160"/>
      <c r="N51" s="67"/>
      <c r="O51" s="228"/>
      <c r="P51" s="161"/>
      <c r="Q51" s="162"/>
      <c r="R51" s="163"/>
      <c r="S51" s="230"/>
      <c r="T51" s="164"/>
      <c r="U51" s="165"/>
      <c r="V51" s="231"/>
      <c r="W51" s="232">
        <f t="shared" si="5"/>
        <v>0</v>
      </c>
      <c r="X51" s="232">
        <v>0</v>
      </c>
      <c r="Y51" s="233">
        <f t="shared" si="6"/>
        <v>0</v>
      </c>
    </row>
    <row r="52" spans="1:25" ht="87" customHeight="1">
      <c r="A52" s="221">
        <v>50</v>
      </c>
      <c r="B52" s="235" t="s">
        <v>700</v>
      </c>
      <c r="C52" s="223"/>
      <c r="D52" s="224" t="s">
        <v>106</v>
      </c>
      <c r="E52" s="224" t="s">
        <v>310</v>
      </c>
      <c r="F52" s="225">
        <v>7</v>
      </c>
      <c r="G52" s="54">
        <v>17656.25</v>
      </c>
      <c r="H52" s="55">
        <v>19421.875</v>
      </c>
      <c r="I52" s="56">
        <f t="shared" si="4"/>
        <v>27745.535714285717</v>
      </c>
      <c r="J52" s="157"/>
      <c r="K52" s="158"/>
      <c r="L52" s="159"/>
      <c r="M52" s="160"/>
      <c r="N52" s="67"/>
      <c r="O52" s="228"/>
      <c r="P52" s="161"/>
      <c r="Q52" s="162"/>
      <c r="R52" s="163"/>
      <c r="S52" s="230"/>
      <c r="T52" s="164"/>
      <c r="U52" s="165"/>
      <c r="V52" s="231"/>
      <c r="W52" s="232">
        <f t="shared" si="5"/>
        <v>0</v>
      </c>
      <c r="X52" s="232">
        <v>0</v>
      </c>
      <c r="Y52" s="233">
        <f t="shared" si="6"/>
        <v>0</v>
      </c>
    </row>
    <row r="53" spans="1:25" ht="72" customHeight="1">
      <c r="A53" s="221">
        <v>51</v>
      </c>
      <c r="B53" s="235" t="s">
        <v>702</v>
      </c>
      <c r="C53" s="223"/>
      <c r="D53" s="224" t="s">
        <v>738</v>
      </c>
      <c r="E53" s="224" t="s">
        <v>141</v>
      </c>
      <c r="F53" s="225">
        <v>12</v>
      </c>
      <c r="G53" s="54">
        <v>7187.5</v>
      </c>
      <c r="H53" s="55">
        <v>7906.25</v>
      </c>
      <c r="I53" s="56">
        <f t="shared" si="4"/>
        <v>11294.642857142859</v>
      </c>
      <c r="J53" s="157"/>
      <c r="K53" s="158"/>
      <c r="L53" s="159"/>
      <c r="M53" s="160"/>
      <c r="N53" s="67"/>
      <c r="O53" s="228"/>
      <c r="P53" s="161"/>
      <c r="Q53" s="162"/>
      <c r="R53" s="163"/>
      <c r="S53" s="230"/>
      <c r="T53" s="164"/>
      <c r="U53" s="165"/>
      <c r="V53" s="231"/>
      <c r="W53" s="232">
        <f t="shared" si="5"/>
        <v>0</v>
      </c>
      <c r="X53" s="232">
        <v>0</v>
      </c>
      <c r="Y53" s="233">
        <f t="shared" si="6"/>
        <v>0</v>
      </c>
    </row>
    <row r="54" spans="1:25" ht="90" customHeight="1">
      <c r="A54" s="221">
        <v>52</v>
      </c>
      <c r="B54" s="235" t="s">
        <v>703</v>
      </c>
      <c r="C54" s="223"/>
      <c r="D54" s="224" t="s">
        <v>739</v>
      </c>
      <c r="E54" s="224" t="s">
        <v>59</v>
      </c>
      <c r="F54" s="225">
        <v>8</v>
      </c>
      <c r="G54" s="54">
        <v>16093.75</v>
      </c>
      <c r="H54" s="55">
        <v>17703.125</v>
      </c>
      <c r="I54" s="56">
        <f t="shared" si="4"/>
        <v>25290.178571428572</v>
      </c>
      <c r="J54" s="157"/>
      <c r="K54" s="158"/>
      <c r="L54" s="159"/>
      <c r="M54" s="160"/>
      <c r="N54" s="67"/>
      <c r="O54" s="228"/>
      <c r="P54" s="161"/>
      <c r="Q54" s="162"/>
      <c r="R54" s="163"/>
      <c r="S54" s="230"/>
      <c r="T54" s="164"/>
      <c r="U54" s="165"/>
      <c r="V54" s="231"/>
      <c r="W54" s="232">
        <f t="shared" si="5"/>
        <v>0</v>
      </c>
      <c r="X54" s="232">
        <v>0</v>
      </c>
      <c r="Y54" s="233">
        <f t="shared" si="6"/>
        <v>0</v>
      </c>
    </row>
    <row r="55" spans="1:25" ht="84" customHeight="1">
      <c r="A55" s="221">
        <v>53</v>
      </c>
      <c r="B55" s="235" t="s">
        <v>740</v>
      </c>
      <c r="C55" s="223"/>
      <c r="D55" s="224" t="s">
        <v>739</v>
      </c>
      <c r="E55" s="224" t="s">
        <v>310</v>
      </c>
      <c r="F55" s="225">
        <v>7</v>
      </c>
      <c r="G55" s="54">
        <v>15000</v>
      </c>
      <c r="H55" s="55">
        <v>16500</v>
      </c>
      <c r="I55" s="56">
        <f t="shared" si="4"/>
        <v>23571.428571428572</v>
      </c>
      <c r="J55" s="157"/>
      <c r="K55" s="158"/>
      <c r="L55" s="159"/>
      <c r="M55" s="160"/>
      <c r="N55" s="67"/>
      <c r="O55" s="228"/>
      <c r="P55" s="161"/>
      <c r="Q55" s="162"/>
      <c r="R55" s="163"/>
      <c r="S55" s="230"/>
      <c r="T55" s="164"/>
      <c r="U55" s="165"/>
      <c r="V55" s="231"/>
      <c r="W55" s="232">
        <f t="shared" si="5"/>
        <v>0</v>
      </c>
      <c r="X55" s="232">
        <f t="shared" ref="X55:X63" si="7">W55*F55</f>
        <v>0</v>
      </c>
      <c r="Y55" s="233">
        <f t="shared" si="6"/>
        <v>0</v>
      </c>
    </row>
    <row r="56" spans="1:25" ht="103.95" customHeight="1">
      <c r="A56" s="221">
        <v>54</v>
      </c>
      <c r="B56" s="235" t="s">
        <v>741</v>
      </c>
      <c r="C56" s="223"/>
      <c r="D56" s="224" t="s">
        <v>742</v>
      </c>
      <c r="E56" s="224" t="s">
        <v>67</v>
      </c>
      <c r="F56" s="225">
        <v>5</v>
      </c>
      <c r="G56" s="54">
        <v>44062.5</v>
      </c>
      <c r="H56" s="55">
        <v>48468.75</v>
      </c>
      <c r="I56" s="56">
        <f t="shared" si="4"/>
        <v>69241.071428571435</v>
      </c>
      <c r="J56" s="157"/>
      <c r="K56" s="158"/>
      <c r="L56" s="159"/>
      <c r="M56" s="160"/>
      <c r="N56" s="67"/>
      <c r="O56" s="228"/>
      <c r="P56" s="161"/>
      <c r="Q56" s="162"/>
      <c r="R56" s="163"/>
      <c r="S56" s="230"/>
      <c r="T56" s="164"/>
      <c r="U56" s="165"/>
      <c r="V56" s="231"/>
      <c r="W56" s="232">
        <f t="shared" si="5"/>
        <v>0</v>
      </c>
      <c r="X56" s="232">
        <f t="shared" si="7"/>
        <v>0</v>
      </c>
      <c r="Y56" s="233">
        <f t="shared" si="6"/>
        <v>0</v>
      </c>
    </row>
    <row r="57" spans="1:25" ht="73.95" customHeight="1">
      <c r="A57" s="221">
        <v>55</v>
      </c>
      <c r="B57" s="235" t="s">
        <v>743</v>
      </c>
      <c r="C57" s="223"/>
      <c r="D57" s="224" t="s">
        <v>744</v>
      </c>
      <c r="E57" s="224" t="s">
        <v>59</v>
      </c>
      <c r="F57" s="225">
        <v>8</v>
      </c>
      <c r="G57" s="54">
        <v>24375</v>
      </c>
      <c r="H57" s="55">
        <v>26812.5</v>
      </c>
      <c r="I57" s="56">
        <f t="shared" si="4"/>
        <v>38303.571428571428</v>
      </c>
      <c r="J57" s="157"/>
      <c r="K57" s="158"/>
      <c r="L57" s="159"/>
      <c r="M57" s="160"/>
      <c r="N57" s="67"/>
      <c r="O57" s="228"/>
      <c r="P57" s="161"/>
      <c r="Q57" s="162"/>
      <c r="R57" s="163"/>
      <c r="S57" s="230"/>
      <c r="T57" s="164"/>
      <c r="U57" s="165"/>
      <c r="V57" s="231"/>
      <c r="W57" s="232">
        <f t="shared" si="5"/>
        <v>0</v>
      </c>
      <c r="X57" s="232">
        <f t="shared" si="7"/>
        <v>0</v>
      </c>
      <c r="Y57" s="233">
        <f t="shared" si="6"/>
        <v>0</v>
      </c>
    </row>
    <row r="58" spans="1:25" ht="64.05" customHeight="1">
      <c r="A58" s="221">
        <v>56</v>
      </c>
      <c r="B58" s="235" t="s">
        <v>745</v>
      </c>
      <c r="C58" s="223"/>
      <c r="D58" s="224" t="s">
        <v>104</v>
      </c>
      <c r="E58" s="224" t="s">
        <v>99</v>
      </c>
      <c r="F58" s="225">
        <v>8</v>
      </c>
      <c r="G58" s="54">
        <v>15468.75</v>
      </c>
      <c r="H58" s="55">
        <v>17015.625</v>
      </c>
      <c r="I58" s="56">
        <f t="shared" si="4"/>
        <v>24308.035714285717</v>
      </c>
      <c r="J58" s="157"/>
      <c r="K58" s="158"/>
      <c r="L58" s="159"/>
      <c r="M58" s="160"/>
      <c r="N58" s="67"/>
      <c r="O58" s="228"/>
      <c r="P58" s="161"/>
      <c r="Q58" s="162"/>
      <c r="R58" s="163"/>
      <c r="S58" s="230"/>
      <c r="T58" s="164"/>
      <c r="U58" s="165"/>
      <c r="V58" s="231"/>
      <c r="W58" s="232">
        <f t="shared" si="5"/>
        <v>0</v>
      </c>
      <c r="X58" s="232">
        <f t="shared" si="7"/>
        <v>0</v>
      </c>
      <c r="Y58" s="233">
        <f t="shared" si="6"/>
        <v>0</v>
      </c>
    </row>
    <row r="59" spans="1:25" ht="67.95" customHeight="1">
      <c r="A59" s="221">
        <v>57</v>
      </c>
      <c r="B59" s="235" t="s">
        <v>746</v>
      </c>
      <c r="C59" s="223"/>
      <c r="D59" s="224" t="s">
        <v>106</v>
      </c>
      <c r="E59" s="224" t="s">
        <v>99</v>
      </c>
      <c r="F59" s="225">
        <v>9</v>
      </c>
      <c r="G59" s="54">
        <v>24531.25</v>
      </c>
      <c r="H59" s="55">
        <v>26984.375</v>
      </c>
      <c r="I59" s="56">
        <f t="shared" si="4"/>
        <v>38549.107142857145</v>
      </c>
      <c r="J59" s="157"/>
      <c r="K59" s="158"/>
      <c r="L59" s="159"/>
      <c r="M59" s="160"/>
      <c r="N59" s="67"/>
      <c r="O59" s="228"/>
      <c r="P59" s="161"/>
      <c r="Q59" s="162"/>
      <c r="R59" s="163"/>
      <c r="S59" s="230"/>
      <c r="T59" s="164"/>
      <c r="U59" s="165"/>
      <c r="V59" s="231"/>
      <c r="W59" s="232">
        <f t="shared" si="5"/>
        <v>0</v>
      </c>
      <c r="X59" s="232">
        <f t="shared" si="7"/>
        <v>0</v>
      </c>
      <c r="Y59" s="233">
        <f t="shared" si="6"/>
        <v>0</v>
      </c>
    </row>
    <row r="60" spans="1:25" ht="73.95" customHeight="1">
      <c r="A60" s="221">
        <v>58</v>
      </c>
      <c r="B60" s="235" t="s">
        <v>747</v>
      </c>
      <c r="C60" s="223"/>
      <c r="D60" s="224" t="s">
        <v>748</v>
      </c>
      <c r="E60" s="224" t="s">
        <v>711</v>
      </c>
      <c r="F60" s="225">
        <v>12</v>
      </c>
      <c r="G60" s="54">
        <v>4218.75</v>
      </c>
      <c r="H60" s="55">
        <v>4640.625</v>
      </c>
      <c r="I60" s="56">
        <f t="shared" si="4"/>
        <v>6629.4642857142862</v>
      </c>
      <c r="J60" s="157"/>
      <c r="K60" s="158"/>
      <c r="L60" s="159"/>
      <c r="M60" s="160"/>
      <c r="N60" s="67"/>
      <c r="O60" s="228"/>
      <c r="P60" s="161"/>
      <c r="Q60" s="162"/>
      <c r="R60" s="163"/>
      <c r="S60" s="230"/>
      <c r="T60" s="164"/>
      <c r="U60" s="165"/>
      <c r="V60" s="231"/>
      <c r="W60" s="232">
        <f t="shared" si="5"/>
        <v>0</v>
      </c>
      <c r="X60" s="232">
        <f t="shared" si="7"/>
        <v>0</v>
      </c>
      <c r="Y60" s="233">
        <f t="shared" si="6"/>
        <v>0</v>
      </c>
    </row>
    <row r="61" spans="1:25" ht="129" customHeight="1">
      <c r="A61" s="221">
        <v>59</v>
      </c>
      <c r="B61" s="235" t="s">
        <v>749</v>
      </c>
      <c r="C61" s="223"/>
      <c r="D61" s="224" t="s">
        <v>750</v>
      </c>
      <c r="E61" s="224" t="s">
        <v>67</v>
      </c>
      <c r="F61" s="225">
        <v>4</v>
      </c>
      <c r="G61" s="54">
        <v>62656.25</v>
      </c>
      <c r="H61" s="55">
        <v>68921.875</v>
      </c>
      <c r="I61" s="56">
        <f t="shared" si="4"/>
        <v>98459.821428571435</v>
      </c>
      <c r="J61" s="157"/>
      <c r="K61" s="158"/>
      <c r="L61" s="159"/>
      <c r="M61" s="160"/>
      <c r="N61" s="67"/>
      <c r="O61" s="228"/>
      <c r="P61" s="161"/>
      <c r="Q61" s="162"/>
      <c r="R61" s="163"/>
      <c r="S61" s="230"/>
      <c r="T61" s="164"/>
      <c r="U61" s="165"/>
      <c r="V61" s="231"/>
      <c r="W61" s="232">
        <f t="shared" si="5"/>
        <v>0</v>
      </c>
      <c r="X61" s="232">
        <f t="shared" si="7"/>
        <v>0</v>
      </c>
      <c r="Y61" s="233">
        <f t="shared" si="6"/>
        <v>0</v>
      </c>
    </row>
    <row r="62" spans="1:25" ht="70.95" customHeight="1">
      <c r="A62" s="221">
        <v>60</v>
      </c>
      <c r="B62" s="235" t="s">
        <v>751</v>
      </c>
      <c r="C62" s="223"/>
      <c r="D62" s="224" t="s">
        <v>752</v>
      </c>
      <c r="E62" s="224" t="s">
        <v>753</v>
      </c>
      <c r="F62" s="225">
        <v>11</v>
      </c>
      <c r="G62" s="54">
        <v>5000</v>
      </c>
      <c r="H62" s="55">
        <v>5500</v>
      </c>
      <c r="I62" s="56">
        <f t="shared" si="4"/>
        <v>7857.1428571428578</v>
      </c>
      <c r="J62" s="157"/>
      <c r="K62" s="158"/>
      <c r="L62" s="159"/>
      <c r="M62" s="160"/>
      <c r="N62" s="67"/>
      <c r="O62" s="228"/>
      <c r="P62" s="161"/>
      <c r="Q62" s="162"/>
      <c r="R62" s="163"/>
      <c r="S62" s="230"/>
      <c r="T62" s="164"/>
      <c r="U62" s="165"/>
      <c r="V62" s="231"/>
      <c r="W62" s="232">
        <f t="shared" si="5"/>
        <v>0</v>
      </c>
      <c r="X62" s="232">
        <f t="shared" si="7"/>
        <v>0</v>
      </c>
      <c r="Y62" s="233">
        <f t="shared" si="6"/>
        <v>0</v>
      </c>
    </row>
    <row r="63" spans="1:25" ht="73.95" customHeight="1">
      <c r="A63" s="236">
        <v>61</v>
      </c>
      <c r="B63" s="237" t="s">
        <v>754</v>
      </c>
      <c r="C63" s="238"/>
      <c r="D63" s="239" t="s">
        <v>678</v>
      </c>
      <c r="E63" s="239" t="s">
        <v>753</v>
      </c>
      <c r="F63" s="240">
        <v>10</v>
      </c>
      <c r="G63" s="74">
        <v>6093.75</v>
      </c>
      <c r="H63" s="75">
        <v>6703.125</v>
      </c>
      <c r="I63" s="76">
        <f t="shared" si="4"/>
        <v>9575.8928571428569</v>
      </c>
      <c r="J63" s="241"/>
      <c r="K63" s="242"/>
      <c r="L63" s="243"/>
      <c r="M63" s="244"/>
      <c r="N63" s="245"/>
      <c r="O63" s="246"/>
      <c r="P63" s="247"/>
      <c r="Q63" s="248"/>
      <c r="R63" s="249"/>
      <c r="S63" s="250"/>
      <c r="T63" s="251"/>
      <c r="U63" s="201"/>
      <c r="V63" s="252"/>
      <c r="W63" s="232">
        <f t="shared" si="5"/>
        <v>0</v>
      </c>
      <c r="X63" s="253">
        <f t="shared" si="7"/>
        <v>0</v>
      </c>
      <c r="Y63" s="254">
        <f t="shared" si="6"/>
        <v>0</v>
      </c>
    </row>
    <row r="64" spans="1:25" ht="50.4" customHeight="1">
      <c r="A64" s="503" t="s">
        <v>20</v>
      </c>
      <c r="B64" s="410"/>
      <c r="C64" s="410"/>
      <c r="D64" s="410"/>
      <c r="E64" s="410"/>
      <c r="F64" s="410"/>
      <c r="G64" s="410"/>
      <c r="H64" s="410"/>
      <c r="I64" s="504"/>
      <c r="J64" s="79">
        <f t="shared" ref="J64:Y64" si="8">SUM(J3:J63)</f>
        <v>0</v>
      </c>
      <c r="K64" s="79">
        <f t="shared" si="8"/>
        <v>0</v>
      </c>
      <c r="L64" s="79">
        <f t="shared" si="8"/>
        <v>0</v>
      </c>
      <c r="M64" s="79">
        <f t="shared" si="8"/>
        <v>0</v>
      </c>
      <c r="N64" s="79">
        <f t="shared" si="8"/>
        <v>0</v>
      </c>
      <c r="O64" s="79">
        <f t="shared" si="8"/>
        <v>0</v>
      </c>
      <c r="P64" s="79">
        <f t="shared" si="8"/>
        <v>0</v>
      </c>
      <c r="Q64" s="79">
        <f t="shared" si="8"/>
        <v>0</v>
      </c>
      <c r="R64" s="79">
        <f t="shared" si="8"/>
        <v>0</v>
      </c>
      <c r="S64" s="79">
        <f t="shared" si="8"/>
        <v>0</v>
      </c>
      <c r="T64" s="79">
        <f t="shared" si="8"/>
        <v>0</v>
      </c>
      <c r="U64" s="79">
        <f t="shared" si="8"/>
        <v>0</v>
      </c>
      <c r="V64" s="79">
        <f t="shared" si="8"/>
        <v>0</v>
      </c>
      <c r="W64" s="255">
        <f t="shared" si="8"/>
        <v>0</v>
      </c>
      <c r="X64" s="79">
        <f t="shared" si="8"/>
        <v>0</v>
      </c>
      <c r="Y64" s="80">
        <f t="shared" si="8"/>
        <v>0</v>
      </c>
    </row>
  </sheetData>
  <mergeCells count="14">
    <mergeCell ref="A64:I64"/>
    <mergeCell ref="A1:A2"/>
    <mergeCell ref="W1:W2"/>
    <mergeCell ref="X1:X2"/>
    <mergeCell ref="Y1:Y2"/>
    <mergeCell ref="B1:B2"/>
    <mergeCell ref="F1:F2"/>
    <mergeCell ref="C1:C2"/>
    <mergeCell ref="D1:D2"/>
    <mergeCell ref="E1:E2"/>
    <mergeCell ref="J1:V1"/>
    <mergeCell ref="G1:G2"/>
    <mergeCell ref="H1:H2"/>
    <mergeCell ref="I1:I2"/>
  </mergeCells>
  <phoneticPr fontId="34"/>
  <pageMargins left="0.7" right="0.7" top="0.75" bottom="0.75" header="0.3" footer="0.3"/>
  <pageSetup orientation="portrait"/>
  <headerFooter>
    <oddFooter>&amp;C&amp;"ヒラギノ角ゴ ProN W3,Regular"&amp;12&amp;K000000&amp;P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7</vt:i4>
      </vt:variant>
    </vt:vector>
  </HeadingPairs>
  <TitlesOfParts>
    <vt:vector size="7" baseType="lpstr">
      <vt:lpstr>書き出しの概要</vt:lpstr>
      <vt:lpstr>SUM Order</vt:lpstr>
      <vt:lpstr>CZ holds</vt:lpstr>
      <vt:lpstr>CZ（Fiberglass VOL）</vt:lpstr>
      <vt:lpstr>CG holds</vt:lpstr>
      <vt:lpstr>CG WoodsVOL</vt:lpstr>
      <vt:lpstr>PentaFai holds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俊明 竹内</cp:lastModifiedBy>
  <dcterms:modified xsi:type="dcterms:W3CDTF">2024-11-05T07:32:52Z</dcterms:modified>
</cp:coreProperties>
</file>